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090d10c4550244c/Desktop/"/>
    </mc:Choice>
  </mc:AlternateContent>
  <xr:revisionPtr revIDLastSave="0" documentId="8_{6BEF0CCD-33B4-4C17-B99A-C22F0138D95B}" xr6:coauthVersionLast="47" xr6:coauthVersionMax="47" xr10:uidLastSave="{00000000-0000-0000-0000-000000000000}"/>
  <bookViews>
    <workbookView xWindow="-108" yWindow="-108" windowWidth="23256" windowHeight="12456" xr2:uid="{74F9C84E-7F4B-4986-B21B-052EE078218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142" i="1" l="1"/>
  <c r="U142" i="1"/>
  <c r="P142" i="1"/>
  <c r="O142" i="1"/>
  <c r="V140" i="1"/>
  <c r="U140" i="1"/>
  <c r="V139" i="1"/>
  <c r="U139" i="1"/>
  <c r="V138" i="1"/>
  <c r="U138" i="1"/>
  <c r="V137" i="1"/>
  <c r="U137" i="1"/>
  <c r="P140" i="1"/>
  <c r="O140" i="1"/>
  <c r="P139" i="1"/>
  <c r="O139" i="1"/>
  <c r="P138" i="1"/>
  <c r="O138" i="1"/>
  <c r="P137" i="1"/>
  <c r="O137" i="1"/>
  <c r="I48" i="1"/>
  <c r="H48" i="1"/>
  <c r="C48" i="1"/>
  <c r="B48" i="1"/>
</calcChain>
</file>

<file path=xl/sharedStrings.xml><?xml version="1.0" encoding="utf-8"?>
<sst xmlns="http://schemas.openxmlformats.org/spreadsheetml/2006/main" count="615" uniqueCount="236">
  <si>
    <t>FAUVEL</t>
  </si>
  <si>
    <t>Aymeric</t>
  </si>
  <si>
    <t>Segré</t>
  </si>
  <si>
    <t>MOHAMED FARAH</t>
  </si>
  <si>
    <t>Mohamed</t>
  </si>
  <si>
    <t>KAC Cholet</t>
  </si>
  <si>
    <t>MARTIN</t>
  </si>
  <si>
    <t>LOU</t>
  </si>
  <si>
    <t xml:space="preserve">DAVID </t>
  </si>
  <si>
    <t>Amélie</t>
  </si>
  <si>
    <t>ASA</t>
  </si>
  <si>
    <t>MARATEFEAU</t>
  </si>
  <si>
    <t>Raimana</t>
  </si>
  <si>
    <t>Lou</t>
  </si>
  <si>
    <t>DAVID</t>
  </si>
  <si>
    <t>PATARIN</t>
  </si>
  <si>
    <t>Stéphanie</t>
  </si>
  <si>
    <t>Gennes</t>
  </si>
  <si>
    <t>MILLOT</t>
  </si>
  <si>
    <t>Delphine</t>
  </si>
  <si>
    <t>DUPUIS</t>
  </si>
  <si>
    <t>Vincent</t>
  </si>
  <si>
    <t>BERRUE</t>
  </si>
  <si>
    <t>François</t>
  </si>
  <si>
    <t>VSA</t>
  </si>
  <si>
    <t>TANIGAWA</t>
  </si>
  <si>
    <t>SOUDANI</t>
  </si>
  <si>
    <t>LY VU</t>
  </si>
  <si>
    <t>DIGUET</t>
  </si>
  <si>
    <t>Missa</t>
  </si>
  <si>
    <t>Ines</t>
  </si>
  <si>
    <t>Lizéa</t>
  </si>
  <si>
    <t>Tess</t>
  </si>
  <si>
    <t>KTE</t>
  </si>
  <si>
    <t>GAYCHEI</t>
  </si>
  <si>
    <t>BRET</t>
  </si>
  <si>
    <t>LE FLOHIC</t>
  </si>
  <si>
    <t>Aïda</t>
  </si>
  <si>
    <t>Camille</t>
  </si>
  <si>
    <t>Lilou</t>
  </si>
  <si>
    <t>Kyoku Doué</t>
  </si>
  <si>
    <t>RC Doué</t>
  </si>
  <si>
    <t>Junior</t>
  </si>
  <si>
    <t>Sénior</t>
  </si>
  <si>
    <t>Féminines</t>
  </si>
  <si>
    <t>Minimes</t>
  </si>
  <si>
    <t>Cadets</t>
  </si>
  <si>
    <t>Maculins</t>
  </si>
  <si>
    <t>Classement KATA</t>
  </si>
  <si>
    <t>NOM</t>
  </si>
  <si>
    <t>Prénom</t>
  </si>
  <si>
    <t>Club</t>
  </si>
  <si>
    <t>PREAUD GIGOU</t>
  </si>
  <si>
    <t>Soan</t>
  </si>
  <si>
    <t>KVA</t>
  </si>
  <si>
    <t>TISSERAND</t>
  </si>
  <si>
    <t>Malone</t>
  </si>
  <si>
    <t>LAKE</t>
  </si>
  <si>
    <t>Di Marion</t>
  </si>
  <si>
    <t>AHMED EKLEEL</t>
  </si>
  <si>
    <t>Ismaël</t>
  </si>
  <si>
    <t>Equipes</t>
  </si>
  <si>
    <t>Vétérans</t>
  </si>
  <si>
    <t>Saumur</t>
  </si>
  <si>
    <t>GAUTHIER</t>
  </si>
  <si>
    <t>Raphaël</t>
  </si>
  <si>
    <t>RUMJAUN</t>
  </si>
  <si>
    <t>Naïm</t>
  </si>
  <si>
    <t>Ayoub</t>
  </si>
  <si>
    <t>GRISSA</t>
  </si>
  <si>
    <t>Sofian</t>
  </si>
  <si>
    <t>KAC</t>
  </si>
  <si>
    <t>Chalonnes</t>
  </si>
  <si>
    <t>Mazé</t>
  </si>
  <si>
    <t>Classement KUMITE</t>
  </si>
  <si>
    <t>BIDET</t>
  </si>
  <si>
    <t>Valentin</t>
  </si>
  <si>
    <t>Baugé</t>
  </si>
  <si>
    <t>CHARLASSIER</t>
  </si>
  <si>
    <t>Evan</t>
  </si>
  <si>
    <t>PREAUD JEGOU</t>
  </si>
  <si>
    <t>KAWECKI</t>
  </si>
  <si>
    <t>Prisca</t>
  </si>
  <si>
    <t>ASPC</t>
  </si>
  <si>
    <t>DESBUQUOIS</t>
  </si>
  <si>
    <t>Timoté</t>
  </si>
  <si>
    <t>ANGOT</t>
  </si>
  <si>
    <t>Quentin</t>
  </si>
  <si>
    <t>AHMED EKLEED</t>
  </si>
  <si>
    <t>EL AREM</t>
  </si>
  <si>
    <t>Bairam</t>
  </si>
  <si>
    <t>+70</t>
  </si>
  <si>
    <t>DIAO</t>
  </si>
  <si>
    <t>Hawa</t>
  </si>
  <si>
    <t>FREOUR</t>
  </si>
  <si>
    <t>Lucie</t>
  </si>
  <si>
    <t>VAK</t>
  </si>
  <si>
    <t>TELLIER</t>
  </si>
  <si>
    <t>Matéo</t>
  </si>
  <si>
    <t>UAM</t>
  </si>
  <si>
    <t>POUGARY</t>
  </si>
  <si>
    <t>Philippe</t>
  </si>
  <si>
    <t>MOUSSA ABOSOBA</t>
  </si>
  <si>
    <t>CHENIOUR BIDET</t>
  </si>
  <si>
    <t>Louna</t>
  </si>
  <si>
    <t>Dmarion</t>
  </si>
  <si>
    <t>FIARI</t>
  </si>
  <si>
    <t>Santiago</t>
  </si>
  <si>
    <t>CATROUILLET</t>
  </si>
  <si>
    <t>Aylan</t>
  </si>
  <si>
    <t>BOURGET</t>
  </si>
  <si>
    <t>Maxence</t>
  </si>
  <si>
    <t>Kelia</t>
  </si>
  <si>
    <t>LAILLER</t>
  </si>
  <si>
    <t>FIAIRI</t>
  </si>
  <si>
    <t>Indra</t>
  </si>
  <si>
    <t>ELBOURY</t>
  </si>
  <si>
    <t>Lina</t>
  </si>
  <si>
    <t>Awa</t>
  </si>
  <si>
    <t>D Marion</t>
  </si>
  <si>
    <t>Bayram</t>
  </si>
  <si>
    <t>MAHAMI</t>
  </si>
  <si>
    <t>Ali</t>
  </si>
  <si>
    <t>KRAIEN</t>
  </si>
  <si>
    <t>BECHU</t>
  </si>
  <si>
    <t>Adam</t>
  </si>
  <si>
    <t>Youness</t>
  </si>
  <si>
    <t>Jules</t>
  </si>
  <si>
    <t>DELAPORTE</t>
  </si>
  <si>
    <t>Marius</t>
  </si>
  <si>
    <t>MOUSSA ABOSABA</t>
  </si>
  <si>
    <t>Mahmoud</t>
  </si>
  <si>
    <t>ROUVRAIS</t>
  </si>
  <si>
    <t>Glenn</t>
  </si>
  <si>
    <t>WELE</t>
  </si>
  <si>
    <t>Ibrahim</t>
  </si>
  <si>
    <t>THIRION</t>
  </si>
  <si>
    <t>Azalais</t>
  </si>
  <si>
    <t>KElia</t>
  </si>
  <si>
    <t>FIEURI</t>
  </si>
  <si>
    <t>+59</t>
  </si>
  <si>
    <t>Ewen</t>
  </si>
  <si>
    <t>LECOMTE</t>
  </si>
  <si>
    <t>Jade</t>
  </si>
  <si>
    <t xml:space="preserve">BELLANGER </t>
  </si>
  <si>
    <t>Nelson</t>
  </si>
  <si>
    <t>DIALO</t>
  </si>
  <si>
    <t>Saifoulai</t>
  </si>
  <si>
    <t>SOARES</t>
  </si>
  <si>
    <t>Celestino</t>
  </si>
  <si>
    <t>Maho</t>
  </si>
  <si>
    <t>SAUMUR</t>
  </si>
  <si>
    <t>PLESSIS</t>
  </si>
  <si>
    <t>Noe</t>
  </si>
  <si>
    <t>PANCRACIO</t>
  </si>
  <si>
    <t>Pablo</t>
  </si>
  <si>
    <t>St VRY</t>
  </si>
  <si>
    <t>Mickael</t>
  </si>
  <si>
    <t>AVELEZ</t>
  </si>
  <si>
    <t>Yasmine</t>
  </si>
  <si>
    <t>HAMHAM</t>
  </si>
  <si>
    <t>Assya</t>
  </si>
  <si>
    <t>LOGIE</t>
  </si>
  <si>
    <t>VIDONI</t>
  </si>
  <si>
    <t>Paul</t>
  </si>
  <si>
    <t>MOUSSA</t>
  </si>
  <si>
    <t>LEVASSEUR</t>
  </si>
  <si>
    <t>Armand</t>
  </si>
  <si>
    <t>Sacha</t>
  </si>
  <si>
    <t>MAKLOUFI</t>
  </si>
  <si>
    <t>Louis</t>
  </si>
  <si>
    <t>AZALLAIS</t>
  </si>
  <si>
    <t>+84</t>
  </si>
  <si>
    <t>RENAULT</t>
  </si>
  <si>
    <t>Yoann</t>
  </si>
  <si>
    <t>ROULEAU</t>
  </si>
  <si>
    <t>Lucas</t>
  </si>
  <si>
    <t>+68</t>
  </si>
  <si>
    <t>COGNIAUD</t>
  </si>
  <si>
    <t>Abelinda</t>
  </si>
  <si>
    <t>BELLANGER</t>
  </si>
  <si>
    <t>LHAJRI</t>
  </si>
  <si>
    <t>MONTIEGE</t>
  </si>
  <si>
    <t>Axel</t>
  </si>
  <si>
    <t>TEBAI BILAL</t>
  </si>
  <si>
    <t>MORAN</t>
  </si>
  <si>
    <t>Alban</t>
  </si>
  <si>
    <t>Kemys</t>
  </si>
  <si>
    <t>VOLUETTE</t>
  </si>
  <si>
    <t>Patrice</t>
  </si>
  <si>
    <t>BAUGE</t>
  </si>
  <si>
    <t>PETITEAU</t>
  </si>
  <si>
    <t>Christophe</t>
  </si>
  <si>
    <t>DUEZ</t>
  </si>
  <si>
    <t>Sophie</t>
  </si>
  <si>
    <t>BREGON</t>
  </si>
  <si>
    <t>Armelle</t>
  </si>
  <si>
    <t>TRELAZE</t>
  </si>
  <si>
    <t>10 engagés</t>
  </si>
  <si>
    <t>13 rencontres</t>
  </si>
  <si>
    <t>4 engagées</t>
  </si>
  <si>
    <t>3 rencontres</t>
  </si>
  <si>
    <t>8 engagés</t>
  </si>
  <si>
    <t>9 rencontres</t>
  </si>
  <si>
    <t>2 engagés</t>
  </si>
  <si>
    <t>1 rencontre</t>
  </si>
  <si>
    <t>1  rencontre</t>
  </si>
  <si>
    <t>1 engagé</t>
  </si>
  <si>
    <t>Val.</t>
  </si>
  <si>
    <t>3 engagés</t>
  </si>
  <si>
    <t>2 rencontres</t>
  </si>
  <si>
    <t>1 engagée</t>
  </si>
  <si>
    <t>5 engagées</t>
  </si>
  <si>
    <t>4 rencontres</t>
  </si>
  <si>
    <t>2 engagées</t>
  </si>
  <si>
    <t>0 rencontre</t>
  </si>
  <si>
    <t>TOTAL</t>
  </si>
  <si>
    <t>TOTAL KATA:</t>
  </si>
  <si>
    <t>45 participants</t>
  </si>
  <si>
    <t>40 rencontres</t>
  </si>
  <si>
    <t>1 engagés</t>
  </si>
  <si>
    <t>6 engagés</t>
  </si>
  <si>
    <t>5 engagés</t>
  </si>
  <si>
    <t>7 engagés</t>
  </si>
  <si>
    <t>4 engagés</t>
  </si>
  <si>
    <t>1 rencontres</t>
  </si>
  <si>
    <t>6 rencontres</t>
  </si>
  <si>
    <t>7 rencontres</t>
  </si>
  <si>
    <t>5 rencontres</t>
  </si>
  <si>
    <t xml:space="preserve">Participant </t>
  </si>
  <si>
    <t>Rencontres</t>
  </si>
  <si>
    <t>Juniors</t>
  </si>
  <si>
    <t>Séniors</t>
  </si>
  <si>
    <t>TOTAL KUMITÉ:</t>
  </si>
  <si>
    <t>92 participants</t>
  </si>
  <si>
    <t>72 rencontres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</si>
</sst>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double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8" xfId="0" quotePrefix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61DF1-5F9D-4B62-AC76-B0C9ECFD9789}">
  <dimension ref="A1:W153"/>
  <sheetViews>
    <sheetView tabSelected="1" zoomScale="70" zoomScaleNormal="70" workbookViewId="0">
      <selection activeCell="P159" sqref="P159"/>
    </sheetView>
  </sheetViews>
  <sheetFormatPr baseColWidth="10" defaultColWidth="11.44140625" defaultRowHeight="14.4" x14ac:dyDescent="0.3"/>
  <cols>
    <col min="1" max="1" width="9.6640625" style="2" bestFit="1" customWidth="1"/>
    <col min="2" max="3" width="17.6640625" style="2" customWidth="1"/>
    <col min="4" max="4" width="12.6640625" style="2" customWidth="1"/>
    <col min="5" max="6" width="1.6640625" style="2" customWidth="1"/>
    <col min="7" max="7" width="8.88671875" style="2" bestFit="1" customWidth="1"/>
    <col min="8" max="9" width="17.6640625" style="2" customWidth="1"/>
    <col min="10" max="11" width="12.6640625" style="2" customWidth="1"/>
    <col min="12" max="12" width="3.109375" style="2" customWidth="1"/>
    <col min="13" max="13" width="11.44140625" style="2"/>
    <col min="14" max="14" width="9.6640625" style="2" bestFit="1" customWidth="1"/>
    <col min="15" max="16" width="17.6640625" style="2" customWidth="1"/>
    <col min="17" max="17" width="12.6640625" style="2" customWidth="1"/>
    <col min="18" max="19" width="1.6640625" style="2" customWidth="1"/>
    <col min="20" max="20" width="9.33203125" style="2" customWidth="1"/>
    <col min="21" max="22" width="17.6640625" style="2" customWidth="1"/>
    <col min="23" max="23" width="12.6640625" style="2" customWidth="1"/>
    <col min="24" max="16384" width="11.44140625" style="2"/>
  </cols>
  <sheetData>
    <row r="1" spans="1:23" ht="23.4" x14ac:dyDescent="0.3">
      <c r="A1" s="90" t="s">
        <v>48</v>
      </c>
      <c r="B1" s="90"/>
      <c r="C1" s="90"/>
      <c r="D1" s="90"/>
      <c r="E1" s="90"/>
      <c r="F1" s="90"/>
      <c r="G1" s="90"/>
      <c r="H1" s="90"/>
      <c r="I1" s="90"/>
      <c r="J1" s="90"/>
      <c r="K1" s="1"/>
      <c r="L1" s="18"/>
      <c r="N1" s="90" t="s">
        <v>74</v>
      </c>
      <c r="O1" s="90"/>
      <c r="P1" s="90"/>
      <c r="Q1" s="90"/>
      <c r="R1" s="90"/>
      <c r="S1" s="90"/>
      <c r="T1" s="90"/>
      <c r="U1" s="90"/>
      <c r="V1" s="90"/>
      <c r="W1" s="90"/>
    </row>
    <row r="2" spans="1:23" ht="23.4" x14ac:dyDescent="0.3">
      <c r="A2" s="90"/>
      <c r="B2" s="90"/>
      <c r="C2" s="90"/>
      <c r="D2" s="90"/>
      <c r="E2" s="90"/>
      <c r="F2" s="90"/>
      <c r="G2" s="90"/>
      <c r="H2" s="90"/>
      <c r="I2" s="90"/>
      <c r="J2" s="90"/>
      <c r="K2" s="1"/>
      <c r="L2" s="18"/>
      <c r="N2" s="90"/>
      <c r="O2" s="90"/>
      <c r="P2" s="90"/>
      <c r="Q2" s="90"/>
      <c r="R2" s="90"/>
      <c r="S2" s="90"/>
      <c r="T2" s="90"/>
      <c r="U2" s="90"/>
      <c r="V2" s="90"/>
      <c r="W2" s="90"/>
    </row>
    <row r="3" spans="1:23" ht="18" x14ac:dyDescent="0.3">
      <c r="A3" s="91" t="s">
        <v>47</v>
      </c>
      <c r="B3" s="91"/>
      <c r="C3" s="91"/>
      <c r="D3" s="91"/>
      <c r="E3" s="13"/>
      <c r="F3" s="15"/>
      <c r="G3" s="91" t="s">
        <v>44</v>
      </c>
      <c r="H3" s="91"/>
      <c r="I3" s="91"/>
      <c r="J3" s="91"/>
      <c r="K3" s="13"/>
      <c r="L3" s="19"/>
      <c r="N3" s="91" t="s">
        <v>47</v>
      </c>
      <c r="O3" s="91"/>
      <c r="P3" s="91"/>
      <c r="Q3" s="91"/>
      <c r="R3" s="13"/>
      <c r="S3" s="15"/>
      <c r="T3" s="91" t="s">
        <v>44</v>
      </c>
      <c r="U3" s="91"/>
      <c r="V3" s="91"/>
      <c r="W3" s="91"/>
    </row>
    <row r="4" spans="1:23" ht="18.600000000000001" thickBot="1" x14ac:dyDescent="0.35">
      <c r="A4" s="91"/>
      <c r="B4" s="91"/>
      <c r="C4" s="91"/>
      <c r="D4" s="91"/>
      <c r="E4" s="13"/>
      <c r="F4" s="15"/>
      <c r="G4" s="91"/>
      <c r="H4" s="91"/>
      <c r="I4" s="91"/>
      <c r="J4" s="91"/>
      <c r="K4" s="13"/>
      <c r="L4" s="19"/>
      <c r="N4" s="91"/>
      <c r="O4" s="91"/>
      <c r="P4" s="91"/>
      <c r="Q4" s="91"/>
      <c r="R4" s="13"/>
      <c r="S4" s="15"/>
      <c r="T4" s="91"/>
      <c r="U4" s="91"/>
      <c r="V4" s="91"/>
      <c r="W4" s="91"/>
    </row>
    <row r="5" spans="1:23" ht="15.6" thickTop="1" thickBot="1" x14ac:dyDescent="0.35">
      <c r="A5" s="22" t="s">
        <v>45</v>
      </c>
      <c r="B5" s="23" t="s">
        <v>198</v>
      </c>
      <c r="C5" s="23" t="s">
        <v>199</v>
      </c>
      <c r="D5" s="24"/>
      <c r="F5" s="15"/>
      <c r="G5" s="22" t="s">
        <v>45</v>
      </c>
      <c r="H5" s="23" t="s">
        <v>200</v>
      </c>
      <c r="I5" s="23" t="s">
        <v>201</v>
      </c>
      <c r="J5" s="24"/>
      <c r="L5" s="20"/>
      <c r="N5" s="22" t="s">
        <v>45</v>
      </c>
      <c r="O5" s="23">
        <v>-35</v>
      </c>
      <c r="P5" s="23" t="s">
        <v>220</v>
      </c>
      <c r="Q5" s="24" t="s">
        <v>225</v>
      </c>
      <c r="S5" s="15"/>
      <c r="T5" s="22" t="s">
        <v>45</v>
      </c>
      <c r="U5" s="23">
        <v>-35</v>
      </c>
      <c r="V5" s="23" t="s">
        <v>220</v>
      </c>
      <c r="W5" s="24" t="s">
        <v>225</v>
      </c>
    </row>
    <row r="6" spans="1:23" x14ac:dyDescent="0.3">
      <c r="A6" s="25"/>
      <c r="B6" s="5" t="s">
        <v>49</v>
      </c>
      <c r="C6" s="5" t="s">
        <v>50</v>
      </c>
      <c r="D6" s="26" t="s">
        <v>51</v>
      </c>
      <c r="E6" s="3"/>
      <c r="F6" s="15"/>
      <c r="G6" s="25"/>
      <c r="H6" s="5" t="s">
        <v>49</v>
      </c>
      <c r="I6" s="5" t="s">
        <v>50</v>
      </c>
      <c r="J6" s="26" t="s">
        <v>51</v>
      </c>
      <c r="K6" s="3"/>
      <c r="L6" s="21"/>
      <c r="N6" s="25"/>
      <c r="O6" s="5" t="s">
        <v>49</v>
      </c>
      <c r="P6" s="5" t="s">
        <v>50</v>
      </c>
      <c r="Q6" s="26" t="s">
        <v>51</v>
      </c>
      <c r="R6" s="3"/>
      <c r="S6" s="15"/>
      <c r="T6" s="25"/>
      <c r="U6" s="5" t="s">
        <v>49</v>
      </c>
      <c r="V6" s="5" t="s">
        <v>50</v>
      </c>
      <c r="W6" s="26" t="s">
        <v>51</v>
      </c>
    </row>
    <row r="7" spans="1:23" x14ac:dyDescent="0.3">
      <c r="A7" s="27">
        <v>1</v>
      </c>
      <c r="B7" s="8" t="s">
        <v>52</v>
      </c>
      <c r="C7" s="8" t="s">
        <v>53</v>
      </c>
      <c r="D7" s="28" t="s">
        <v>54</v>
      </c>
      <c r="F7" s="15"/>
      <c r="G7" s="27">
        <v>1</v>
      </c>
      <c r="H7" s="8" t="s">
        <v>25</v>
      </c>
      <c r="I7" s="8" t="s">
        <v>29</v>
      </c>
      <c r="J7" s="28" t="s">
        <v>24</v>
      </c>
      <c r="L7" s="20"/>
      <c r="N7" s="27">
        <v>1</v>
      </c>
      <c r="O7" s="8" t="s">
        <v>75</v>
      </c>
      <c r="P7" s="8" t="s">
        <v>76</v>
      </c>
      <c r="Q7" s="28" t="s">
        <v>77</v>
      </c>
      <c r="S7" s="15"/>
      <c r="T7" s="27">
        <v>1</v>
      </c>
      <c r="U7" s="8" t="s">
        <v>27</v>
      </c>
      <c r="V7" s="8" t="s">
        <v>31</v>
      </c>
      <c r="W7" s="28" t="s">
        <v>33</v>
      </c>
    </row>
    <row r="8" spans="1:23" x14ac:dyDescent="0.3">
      <c r="A8" s="27">
        <v>2</v>
      </c>
      <c r="B8" s="8" t="s">
        <v>55</v>
      </c>
      <c r="C8" s="8" t="s">
        <v>56</v>
      </c>
      <c r="D8" s="28" t="s">
        <v>10</v>
      </c>
      <c r="F8" s="15"/>
      <c r="G8" s="27">
        <v>2</v>
      </c>
      <c r="H8" s="8" t="s">
        <v>26</v>
      </c>
      <c r="I8" s="8" t="s">
        <v>30</v>
      </c>
      <c r="J8" s="28" t="s">
        <v>24</v>
      </c>
      <c r="L8" s="20"/>
      <c r="N8" s="27">
        <v>2</v>
      </c>
      <c r="O8" s="8"/>
      <c r="P8" s="8"/>
      <c r="Q8" s="28"/>
      <c r="S8" s="15"/>
      <c r="T8" s="27">
        <v>2</v>
      </c>
      <c r="U8" s="8"/>
      <c r="V8" s="8"/>
      <c r="W8" s="28"/>
    </row>
    <row r="9" spans="1:23" x14ac:dyDescent="0.3">
      <c r="A9" s="27">
        <v>3</v>
      </c>
      <c r="B9" s="8" t="s">
        <v>57</v>
      </c>
      <c r="C9" s="8" t="s">
        <v>58</v>
      </c>
      <c r="D9" s="28" t="s">
        <v>33</v>
      </c>
      <c r="F9" s="15"/>
      <c r="G9" s="27">
        <v>3</v>
      </c>
      <c r="H9" s="8" t="s">
        <v>27</v>
      </c>
      <c r="I9" s="8" t="s">
        <v>31</v>
      </c>
      <c r="J9" s="28" t="s">
        <v>33</v>
      </c>
      <c r="L9" s="20"/>
      <c r="N9" s="27">
        <v>3</v>
      </c>
      <c r="O9" s="8"/>
      <c r="P9" s="8"/>
      <c r="Q9" s="28"/>
      <c r="S9" s="15"/>
      <c r="T9" s="27">
        <v>3</v>
      </c>
      <c r="U9" s="8"/>
      <c r="V9" s="8"/>
      <c r="W9" s="28"/>
    </row>
    <row r="10" spans="1:23" ht="15" thickBot="1" x14ac:dyDescent="0.35">
      <c r="A10" s="29">
        <v>4</v>
      </c>
      <c r="B10" s="17" t="s">
        <v>59</v>
      </c>
      <c r="C10" s="17" t="s">
        <v>60</v>
      </c>
      <c r="D10" s="30" t="s">
        <v>33</v>
      </c>
      <c r="F10" s="15"/>
      <c r="G10" s="29">
        <v>4</v>
      </c>
      <c r="H10" s="17" t="s">
        <v>28</v>
      </c>
      <c r="I10" s="17" t="s">
        <v>32</v>
      </c>
      <c r="J10" s="30" t="s">
        <v>2</v>
      </c>
      <c r="L10" s="20"/>
      <c r="N10" s="36">
        <v>4</v>
      </c>
      <c r="O10" s="11"/>
      <c r="P10" s="11"/>
      <c r="Q10" s="37"/>
      <c r="S10" s="15"/>
      <c r="T10" s="36">
        <v>4</v>
      </c>
      <c r="U10" s="11"/>
      <c r="V10" s="11"/>
      <c r="W10" s="37"/>
    </row>
    <row r="11" spans="1:23" ht="15.6" thickTop="1" thickBot="1" x14ac:dyDescent="0.35">
      <c r="A11" s="3"/>
      <c r="F11" s="15"/>
      <c r="G11" s="3"/>
      <c r="L11" s="20"/>
      <c r="N11" s="38"/>
      <c r="O11" s="2">
        <v>-40</v>
      </c>
      <c r="P11" s="2" t="s">
        <v>221</v>
      </c>
      <c r="Q11" s="39" t="s">
        <v>213</v>
      </c>
      <c r="S11" s="15"/>
      <c r="T11" s="38"/>
      <c r="U11" s="2">
        <v>-40</v>
      </c>
      <c r="V11" s="2" t="s">
        <v>220</v>
      </c>
      <c r="W11" s="39" t="s">
        <v>225</v>
      </c>
    </row>
    <row r="12" spans="1:23" ht="15" thickBot="1" x14ac:dyDescent="0.35">
      <c r="A12" s="3" t="s">
        <v>46</v>
      </c>
      <c r="B12" s="2" t="s">
        <v>202</v>
      </c>
      <c r="C12" s="2" t="s">
        <v>203</v>
      </c>
      <c r="F12" s="15"/>
      <c r="G12" s="3" t="s">
        <v>46</v>
      </c>
      <c r="H12" s="2" t="s">
        <v>212</v>
      </c>
      <c r="I12" s="2" t="s">
        <v>213</v>
      </c>
      <c r="L12" s="20"/>
      <c r="N12" s="25"/>
      <c r="O12" s="5" t="s">
        <v>49</v>
      </c>
      <c r="P12" s="5" t="s">
        <v>50</v>
      </c>
      <c r="Q12" s="26" t="s">
        <v>51</v>
      </c>
      <c r="S12" s="15"/>
      <c r="T12" s="25"/>
      <c r="U12" s="5" t="s">
        <v>49</v>
      </c>
      <c r="V12" s="5" t="s">
        <v>50</v>
      </c>
      <c r="W12" s="26" t="s">
        <v>51</v>
      </c>
    </row>
    <row r="13" spans="1:23" x14ac:dyDescent="0.3">
      <c r="A13" s="4"/>
      <c r="B13" s="5" t="s">
        <v>49</v>
      </c>
      <c r="C13" s="5" t="s">
        <v>50</v>
      </c>
      <c r="D13" s="6" t="s">
        <v>51</v>
      </c>
      <c r="E13" s="3"/>
      <c r="F13" s="15"/>
      <c r="G13" s="4"/>
      <c r="H13" s="5" t="s">
        <v>49</v>
      </c>
      <c r="I13" s="5" t="s">
        <v>50</v>
      </c>
      <c r="J13" s="6" t="s">
        <v>51</v>
      </c>
      <c r="K13" s="3"/>
      <c r="L13" s="21"/>
      <c r="N13" s="27">
        <v>1</v>
      </c>
      <c r="O13" s="8" t="s">
        <v>88</v>
      </c>
      <c r="P13" s="8" t="s">
        <v>60</v>
      </c>
      <c r="Q13" s="28" t="s">
        <v>33</v>
      </c>
      <c r="R13" s="3"/>
      <c r="S13" s="15"/>
      <c r="T13" s="27">
        <v>1</v>
      </c>
      <c r="U13" s="8" t="s">
        <v>81</v>
      </c>
      <c r="V13" s="8" t="s">
        <v>82</v>
      </c>
      <c r="W13" s="28" t="s">
        <v>83</v>
      </c>
    </row>
    <row r="14" spans="1:23" x14ac:dyDescent="0.3">
      <c r="A14" s="7">
        <v>1</v>
      </c>
      <c r="B14" s="8" t="s">
        <v>64</v>
      </c>
      <c r="C14" s="8" t="s">
        <v>65</v>
      </c>
      <c r="D14" s="9" t="s">
        <v>40</v>
      </c>
      <c r="F14" s="15"/>
      <c r="G14" s="7">
        <v>1</v>
      </c>
      <c r="H14" s="8" t="s">
        <v>34</v>
      </c>
      <c r="I14" s="8" t="s">
        <v>37</v>
      </c>
      <c r="J14" s="9" t="s">
        <v>40</v>
      </c>
      <c r="L14" s="20"/>
      <c r="N14" s="27">
        <v>2</v>
      </c>
      <c r="O14" s="8" t="s">
        <v>66</v>
      </c>
      <c r="P14" s="8" t="s">
        <v>67</v>
      </c>
      <c r="Q14" s="28" t="s">
        <v>33</v>
      </c>
      <c r="S14" s="15"/>
      <c r="T14" s="27">
        <v>2</v>
      </c>
      <c r="U14" s="8"/>
      <c r="V14" s="8"/>
      <c r="W14" s="28"/>
    </row>
    <row r="15" spans="1:23" x14ac:dyDescent="0.3">
      <c r="A15" s="7">
        <v>2</v>
      </c>
      <c r="B15" s="8" t="s">
        <v>66</v>
      </c>
      <c r="C15" s="8" t="s">
        <v>67</v>
      </c>
      <c r="D15" s="9" t="s">
        <v>33</v>
      </c>
      <c r="F15" s="15"/>
      <c r="G15" s="7">
        <v>2</v>
      </c>
      <c r="H15" s="8" t="s">
        <v>35</v>
      </c>
      <c r="I15" s="8" t="s">
        <v>38</v>
      </c>
      <c r="J15" s="9" t="s">
        <v>72</v>
      </c>
      <c r="L15" s="20"/>
      <c r="N15" s="27">
        <v>3</v>
      </c>
      <c r="O15" s="8" t="s">
        <v>89</v>
      </c>
      <c r="P15" s="8" t="s">
        <v>90</v>
      </c>
      <c r="Q15" s="28" t="s">
        <v>33</v>
      </c>
      <c r="S15" s="15"/>
      <c r="T15" s="27">
        <v>3</v>
      </c>
      <c r="U15" s="8"/>
      <c r="V15" s="8"/>
      <c r="W15" s="28"/>
    </row>
    <row r="16" spans="1:23" ht="15" thickBot="1" x14ac:dyDescent="0.35">
      <c r="A16" s="7">
        <v>3</v>
      </c>
      <c r="B16" s="8" t="s">
        <v>26</v>
      </c>
      <c r="C16" s="8" t="s">
        <v>68</v>
      </c>
      <c r="D16" s="9" t="s">
        <v>24</v>
      </c>
      <c r="F16" s="15"/>
      <c r="G16" s="7">
        <v>3</v>
      </c>
      <c r="H16" s="8" t="s">
        <v>28</v>
      </c>
      <c r="I16" s="8" t="s">
        <v>32</v>
      </c>
      <c r="J16" s="9" t="s">
        <v>2</v>
      </c>
      <c r="L16" s="20"/>
      <c r="N16" s="36">
        <v>4</v>
      </c>
      <c r="O16" s="11" t="s">
        <v>55</v>
      </c>
      <c r="P16" s="11" t="s">
        <v>56</v>
      </c>
      <c r="Q16" s="37" t="s">
        <v>10</v>
      </c>
      <c r="S16" s="15"/>
      <c r="T16" s="36">
        <v>4</v>
      </c>
      <c r="U16" s="11"/>
      <c r="V16" s="11"/>
      <c r="W16" s="37"/>
    </row>
    <row r="17" spans="1:23" ht="15" thickBot="1" x14ac:dyDescent="0.35">
      <c r="A17" s="10">
        <v>4</v>
      </c>
      <c r="B17" s="11" t="s">
        <v>69</v>
      </c>
      <c r="C17" s="11" t="s">
        <v>70</v>
      </c>
      <c r="D17" s="12" t="s">
        <v>71</v>
      </c>
      <c r="F17" s="15"/>
      <c r="G17" s="10">
        <v>4</v>
      </c>
      <c r="H17" s="11" t="s">
        <v>36</v>
      </c>
      <c r="I17" s="11" t="s">
        <v>39</v>
      </c>
      <c r="J17" s="12" t="s">
        <v>41</v>
      </c>
      <c r="L17" s="20"/>
      <c r="N17" s="15"/>
      <c r="O17" s="2">
        <v>-45</v>
      </c>
      <c r="P17" s="2" t="s">
        <v>204</v>
      </c>
      <c r="Q17" s="39" t="s">
        <v>225</v>
      </c>
      <c r="S17" s="15"/>
      <c r="T17" s="15"/>
      <c r="U17" s="2">
        <v>-45</v>
      </c>
      <c r="V17" s="2" t="s">
        <v>220</v>
      </c>
      <c r="W17" s="39" t="s">
        <v>225</v>
      </c>
    </row>
    <row r="18" spans="1:23" ht="15" thickBot="1" x14ac:dyDescent="0.35">
      <c r="A18" s="3"/>
      <c r="F18" s="15"/>
      <c r="G18" s="3"/>
      <c r="L18" s="20"/>
      <c r="N18" s="25"/>
      <c r="O18" s="5" t="s">
        <v>49</v>
      </c>
      <c r="P18" s="5" t="s">
        <v>50</v>
      </c>
      <c r="Q18" s="26" t="s">
        <v>51</v>
      </c>
      <c r="S18" s="15"/>
      <c r="T18" s="25"/>
      <c r="U18" s="5" t="s">
        <v>49</v>
      </c>
      <c r="V18" s="5" t="s">
        <v>50</v>
      </c>
      <c r="W18" s="26" t="s">
        <v>51</v>
      </c>
    </row>
    <row r="19" spans="1:23" ht="15.6" thickTop="1" thickBot="1" x14ac:dyDescent="0.35">
      <c r="A19" s="22" t="s">
        <v>42</v>
      </c>
      <c r="B19" s="23" t="s">
        <v>204</v>
      </c>
      <c r="C19" s="23" t="s">
        <v>206</v>
      </c>
      <c r="D19" s="24"/>
      <c r="F19" s="15"/>
      <c r="G19" s="22" t="s">
        <v>42</v>
      </c>
      <c r="H19" s="23" t="s">
        <v>214</v>
      </c>
      <c r="I19" s="23" t="s">
        <v>205</v>
      </c>
      <c r="J19" s="24"/>
      <c r="L19" s="20"/>
      <c r="N19" s="27">
        <v>1</v>
      </c>
      <c r="O19" s="8" t="s">
        <v>78</v>
      </c>
      <c r="P19" s="8" t="s">
        <v>79</v>
      </c>
      <c r="Q19" s="28" t="s">
        <v>63</v>
      </c>
      <c r="S19" s="15"/>
      <c r="T19" s="27">
        <v>1</v>
      </c>
      <c r="U19" s="8" t="s">
        <v>103</v>
      </c>
      <c r="V19" s="8" t="s">
        <v>104</v>
      </c>
      <c r="W19" s="28" t="s">
        <v>83</v>
      </c>
    </row>
    <row r="20" spans="1:23" x14ac:dyDescent="0.3">
      <c r="A20" s="25"/>
      <c r="B20" s="5" t="s">
        <v>49</v>
      </c>
      <c r="C20" s="5" t="s">
        <v>50</v>
      </c>
      <c r="D20" s="26" t="s">
        <v>51</v>
      </c>
      <c r="E20" s="3"/>
      <c r="F20" s="15"/>
      <c r="G20" s="25"/>
      <c r="H20" s="5" t="s">
        <v>49</v>
      </c>
      <c r="I20" s="5" t="s">
        <v>50</v>
      </c>
      <c r="J20" s="26" t="s">
        <v>51</v>
      </c>
      <c r="K20" s="3"/>
      <c r="L20" s="21"/>
      <c r="N20" s="27">
        <v>2</v>
      </c>
      <c r="O20" s="8" t="s">
        <v>80</v>
      </c>
      <c r="P20" s="8" t="s">
        <v>53</v>
      </c>
      <c r="Q20" s="28" t="s">
        <v>54</v>
      </c>
      <c r="R20" s="3"/>
      <c r="S20" s="15"/>
      <c r="T20" s="27">
        <v>2</v>
      </c>
      <c r="U20" s="8"/>
      <c r="V20" s="8"/>
      <c r="W20" s="28"/>
    </row>
    <row r="21" spans="1:23" x14ac:dyDescent="0.3">
      <c r="A21" s="27">
        <v>1</v>
      </c>
      <c r="B21" s="8" t="s">
        <v>0</v>
      </c>
      <c r="C21" s="8" t="s">
        <v>1</v>
      </c>
      <c r="D21" s="28" t="s">
        <v>2</v>
      </c>
      <c r="F21" s="15"/>
      <c r="G21" s="27">
        <v>1</v>
      </c>
      <c r="H21" s="8" t="s">
        <v>6</v>
      </c>
      <c r="I21" s="8" t="s">
        <v>7</v>
      </c>
      <c r="J21" s="28" t="s">
        <v>5</v>
      </c>
      <c r="L21" s="20"/>
      <c r="N21" s="27">
        <v>3</v>
      </c>
      <c r="O21" s="8"/>
      <c r="P21" s="8"/>
      <c r="Q21" s="28"/>
      <c r="S21" s="15"/>
      <c r="T21" s="27">
        <v>3</v>
      </c>
      <c r="U21" s="8"/>
      <c r="V21" s="8"/>
      <c r="W21" s="28"/>
    </row>
    <row r="22" spans="1:23" ht="15" thickBot="1" x14ac:dyDescent="0.35">
      <c r="A22" s="27">
        <v>2</v>
      </c>
      <c r="B22" s="8" t="s">
        <v>3</v>
      </c>
      <c r="C22" s="8" t="s">
        <v>4</v>
      </c>
      <c r="D22" s="28" t="s">
        <v>5</v>
      </c>
      <c r="F22" s="15"/>
      <c r="G22" s="27">
        <v>2</v>
      </c>
      <c r="H22" s="8" t="s">
        <v>8</v>
      </c>
      <c r="I22" s="8" t="s">
        <v>9</v>
      </c>
      <c r="J22" s="28" t="s">
        <v>10</v>
      </c>
      <c r="L22" s="20"/>
      <c r="N22" s="36">
        <v>4</v>
      </c>
      <c r="O22" s="11"/>
      <c r="P22" s="11"/>
      <c r="Q22" s="37"/>
      <c r="S22" s="15"/>
      <c r="T22" s="36">
        <v>4</v>
      </c>
      <c r="U22" s="11"/>
      <c r="V22" s="11"/>
      <c r="W22" s="37"/>
    </row>
    <row r="23" spans="1:23" ht="15" thickBot="1" x14ac:dyDescent="0.35">
      <c r="A23" s="27">
        <v>3</v>
      </c>
      <c r="B23" s="8"/>
      <c r="C23" s="8"/>
      <c r="D23" s="28"/>
      <c r="F23" s="15"/>
      <c r="G23" s="27">
        <v>3</v>
      </c>
      <c r="H23" s="8"/>
      <c r="I23" s="8"/>
      <c r="J23" s="28"/>
      <c r="L23" s="20"/>
      <c r="N23" s="15"/>
      <c r="O23" s="2">
        <v>-50</v>
      </c>
      <c r="P23" s="2" t="s">
        <v>222</v>
      </c>
      <c r="Q23" s="39" t="s">
        <v>228</v>
      </c>
      <c r="S23" s="15"/>
      <c r="T23" s="38"/>
      <c r="U23" s="2">
        <v>-50</v>
      </c>
      <c r="V23" s="2" t="s">
        <v>204</v>
      </c>
      <c r="W23" s="39" t="s">
        <v>201</v>
      </c>
    </row>
    <row r="24" spans="1:23" ht="15" thickBot="1" x14ac:dyDescent="0.35">
      <c r="A24" s="29">
        <v>4</v>
      </c>
      <c r="B24" s="17"/>
      <c r="C24" s="17"/>
      <c r="D24" s="30"/>
      <c r="F24" s="15"/>
      <c r="G24" s="29">
        <v>4</v>
      </c>
      <c r="H24" s="17"/>
      <c r="I24" s="17"/>
      <c r="J24" s="30"/>
      <c r="L24" s="20"/>
      <c r="N24" s="25"/>
      <c r="O24" s="5" t="s">
        <v>49</v>
      </c>
      <c r="P24" s="5" t="s">
        <v>50</v>
      </c>
      <c r="Q24" s="26" t="s">
        <v>51</v>
      </c>
      <c r="S24" s="15"/>
      <c r="T24" s="25"/>
      <c r="U24" s="5" t="s">
        <v>49</v>
      </c>
      <c r="V24" s="5" t="s">
        <v>50</v>
      </c>
      <c r="W24" s="26" t="s">
        <v>51</v>
      </c>
    </row>
    <row r="25" spans="1:23" ht="15.6" thickTop="1" thickBot="1" x14ac:dyDescent="0.35">
      <c r="A25" s="3"/>
      <c r="F25" s="15"/>
      <c r="G25" s="3"/>
      <c r="L25" s="20"/>
      <c r="N25" s="27">
        <v>1</v>
      </c>
      <c r="O25" s="8" t="s">
        <v>57</v>
      </c>
      <c r="P25" s="8" t="s">
        <v>105</v>
      </c>
      <c r="Q25" s="28" t="s">
        <v>33</v>
      </c>
      <c r="S25" s="15"/>
      <c r="T25" s="27">
        <v>1</v>
      </c>
      <c r="U25" s="8" t="s">
        <v>92</v>
      </c>
      <c r="V25" s="8" t="s">
        <v>93</v>
      </c>
      <c r="W25" s="28" t="s">
        <v>33</v>
      </c>
    </row>
    <row r="26" spans="1:23" ht="15.6" thickTop="1" thickBot="1" x14ac:dyDescent="0.35">
      <c r="A26" s="22" t="s">
        <v>43</v>
      </c>
      <c r="B26" s="23" t="s">
        <v>207</v>
      </c>
      <c r="C26" s="23" t="s">
        <v>205</v>
      </c>
      <c r="D26" s="49" t="s">
        <v>208</v>
      </c>
      <c r="F26" s="15"/>
      <c r="G26" s="22" t="s">
        <v>43</v>
      </c>
      <c r="H26" s="23" t="s">
        <v>214</v>
      </c>
      <c r="I26" s="23" t="s">
        <v>205</v>
      </c>
      <c r="J26" s="24"/>
      <c r="L26" s="20"/>
      <c r="N26" s="27">
        <v>2</v>
      </c>
      <c r="O26" s="8" t="s">
        <v>106</v>
      </c>
      <c r="P26" s="8" t="s">
        <v>107</v>
      </c>
      <c r="Q26" s="28" t="s">
        <v>33</v>
      </c>
      <c r="S26" s="15"/>
      <c r="T26" s="27">
        <v>2</v>
      </c>
      <c r="U26" s="8" t="s">
        <v>94</v>
      </c>
      <c r="V26" s="8" t="s">
        <v>95</v>
      </c>
      <c r="W26" s="28" t="s">
        <v>83</v>
      </c>
    </row>
    <row r="27" spans="1:23" x14ac:dyDescent="0.3">
      <c r="A27" s="25"/>
      <c r="B27" s="5" t="s">
        <v>49</v>
      </c>
      <c r="C27" s="5" t="s">
        <v>50</v>
      </c>
      <c r="D27" s="26" t="s">
        <v>51</v>
      </c>
      <c r="E27" s="3"/>
      <c r="F27" s="15"/>
      <c r="G27" s="25"/>
      <c r="H27" s="5" t="s">
        <v>49</v>
      </c>
      <c r="I27" s="5" t="s">
        <v>50</v>
      </c>
      <c r="J27" s="26" t="s">
        <v>51</v>
      </c>
      <c r="K27" s="3"/>
      <c r="L27" s="21"/>
      <c r="N27" s="27">
        <v>3</v>
      </c>
      <c r="O27" s="8" t="s">
        <v>108</v>
      </c>
      <c r="P27" s="8" t="s">
        <v>109</v>
      </c>
      <c r="Q27" s="28" t="s">
        <v>33</v>
      </c>
      <c r="R27" s="3"/>
      <c r="S27" s="15"/>
      <c r="T27" s="27">
        <v>3</v>
      </c>
      <c r="U27" s="8" t="s">
        <v>26</v>
      </c>
      <c r="V27" s="8" t="s">
        <v>30</v>
      </c>
      <c r="W27" s="28" t="s">
        <v>96</v>
      </c>
    </row>
    <row r="28" spans="1:23" ht="15" thickBot="1" x14ac:dyDescent="0.35">
      <c r="A28" s="27">
        <v>1</v>
      </c>
      <c r="B28" s="8" t="s">
        <v>0</v>
      </c>
      <c r="C28" s="8" t="s">
        <v>1</v>
      </c>
      <c r="D28" s="28" t="s">
        <v>2</v>
      </c>
      <c r="E28" s="14"/>
      <c r="F28" s="15"/>
      <c r="G28" s="27">
        <v>1</v>
      </c>
      <c r="H28" s="8" t="s">
        <v>6</v>
      </c>
      <c r="I28" s="8" t="s">
        <v>13</v>
      </c>
      <c r="J28" s="28" t="s">
        <v>5</v>
      </c>
      <c r="L28" s="20"/>
      <c r="N28" s="36">
        <v>4</v>
      </c>
      <c r="O28" s="11" t="s">
        <v>110</v>
      </c>
      <c r="P28" s="11" t="s">
        <v>111</v>
      </c>
      <c r="Q28" s="37" t="s">
        <v>96</v>
      </c>
      <c r="R28" s="14"/>
      <c r="S28" s="15"/>
      <c r="T28" s="29">
        <v>4</v>
      </c>
      <c r="U28" s="17"/>
      <c r="V28" s="17"/>
      <c r="W28" s="30"/>
    </row>
    <row r="29" spans="1:23" ht="15" thickBot="1" x14ac:dyDescent="0.35">
      <c r="A29" s="27">
        <v>2</v>
      </c>
      <c r="B29" s="8"/>
      <c r="C29" s="8"/>
      <c r="D29" s="28"/>
      <c r="F29" s="15"/>
      <c r="G29" s="27">
        <v>2</v>
      </c>
      <c r="H29" s="8" t="s">
        <v>14</v>
      </c>
      <c r="I29" s="8" t="s">
        <v>9</v>
      </c>
      <c r="J29" s="28" t="s">
        <v>10</v>
      </c>
      <c r="L29" s="20"/>
      <c r="N29" s="15"/>
      <c r="O29" s="2">
        <v>-55</v>
      </c>
      <c r="P29" s="2" t="s">
        <v>220</v>
      </c>
      <c r="Q29" s="39" t="s">
        <v>225</v>
      </c>
      <c r="S29" s="15"/>
    </row>
    <row r="30" spans="1:23" x14ac:dyDescent="0.3">
      <c r="A30" s="27">
        <v>3</v>
      </c>
      <c r="B30" s="8"/>
      <c r="C30" s="8"/>
      <c r="D30" s="28"/>
      <c r="F30" s="15"/>
      <c r="G30" s="27">
        <v>3</v>
      </c>
      <c r="H30" s="8"/>
      <c r="I30" s="8"/>
      <c r="J30" s="28"/>
      <c r="L30" s="20"/>
      <c r="N30" s="25"/>
      <c r="O30" s="5" t="s">
        <v>49</v>
      </c>
      <c r="P30" s="5" t="s">
        <v>50</v>
      </c>
      <c r="Q30" s="26" t="s">
        <v>51</v>
      </c>
      <c r="S30" s="15"/>
      <c r="T30" s="3"/>
      <c r="U30" s="3"/>
      <c r="V30" s="3"/>
      <c r="W30" s="3"/>
    </row>
    <row r="31" spans="1:23" ht="15" thickBot="1" x14ac:dyDescent="0.35">
      <c r="A31" s="29">
        <v>4</v>
      </c>
      <c r="B31" s="31" t="s">
        <v>11</v>
      </c>
      <c r="C31" s="31" t="s">
        <v>12</v>
      </c>
      <c r="D31" s="32" t="s">
        <v>5</v>
      </c>
      <c r="F31" s="15"/>
      <c r="G31" s="29">
        <v>4</v>
      </c>
      <c r="H31" s="17"/>
      <c r="I31" s="17"/>
      <c r="J31" s="30"/>
      <c r="L31" s="20"/>
      <c r="N31" s="27">
        <v>1</v>
      </c>
      <c r="O31" s="8" t="s">
        <v>84</v>
      </c>
      <c r="P31" s="8" t="s">
        <v>85</v>
      </c>
      <c r="Q31" s="28" t="s">
        <v>10</v>
      </c>
      <c r="S31" s="15"/>
      <c r="T31" s="3"/>
    </row>
    <row r="32" spans="1:23" ht="15.6" thickTop="1" thickBot="1" x14ac:dyDescent="0.35">
      <c r="A32" s="3"/>
      <c r="F32" s="15"/>
      <c r="G32" s="3"/>
      <c r="L32" s="20"/>
      <c r="N32" s="27">
        <v>2</v>
      </c>
      <c r="O32" s="8"/>
      <c r="P32" s="8"/>
      <c r="Q32" s="28"/>
      <c r="S32" s="15"/>
      <c r="T32" s="3"/>
    </row>
    <row r="33" spans="1:21" ht="15.6" thickTop="1" thickBot="1" x14ac:dyDescent="0.35">
      <c r="A33" s="22" t="s">
        <v>62</v>
      </c>
      <c r="B33" s="23" t="s">
        <v>209</v>
      </c>
      <c r="C33" s="23" t="s">
        <v>210</v>
      </c>
      <c r="D33" s="24"/>
      <c r="F33" s="15"/>
      <c r="G33" s="22" t="s">
        <v>62</v>
      </c>
      <c r="H33" s="23" t="s">
        <v>214</v>
      </c>
      <c r="I33" s="23" t="s">
        <v>205</v>
      </c>
      <c r="J33" s="24"/>
      <c r="L33" s="20"/>
      <c r="N33" s="27">
        <v>3</v>
      </c>
      <c r="O33" s="8"/>
      <c r="P33" s="8"/>
      <c r="Q33" s="28"/>
      <c r="S33" s="15"/>
      <c r="T33" s="3"/>
    </row>
    <row r="34" spans="1:21" ht="15" thickBot="1" x14ac:dyDescent="0.35">
      <c r="A34" s="25"/>
      <c r="B34" s="5" t="s">
        <v>49</v>
      </c>
      <c r="C34" s="5" t="s">
        <v>50</v>
      </c>
      <c r="D34" s="26" t="s">
        <v>51</v>
      </c>
      <c r="E34" s="3"/>
      <c r="F34" s="15"/>
      <c r="G34" s="25"/>
      <c r="H34" s="5" t="s">
        <v>49</v>
      </c>
      <c r="I34" s="5" t="s">
        <v>50</v>
      </c>
      <c r="J34" s="26" t="s">
        <v>51</v>
      </c>
      <c r="K34" s="3"/>
      <c r="L34" s="21"/>
      <c r="N34" s="36">
        <v>4</v>
      </c>
      <c r="O34" s="11"/>
      <c r="P34" s="11"/>
      <c r="Q34" s="37"/>
      <c r="R34" s="3"/>
      <c r="S34" s="15"/>
      <c r="T34" s="3"/>
    </row>
    <row r="35" spans="1:21" ht="15" thickBot="1" x14ac:dyDescent="0.35">
      <c r="A35" s="27">
        <v>1</v>
      </c>
      <c r="B35" s="8" t="s">
        <v>11</v>
      </c>
      <c r="C35" s="8" t="s">
        <v>12</v>
      </c>
      <c r="D35" s="28" t="s">
        <v>5</v>
      </c>
      <c r="F35" s="15"/>
      <c r="G35" s="27">
        <v>1</v>
      </c>
      <c r="H35" s="8" t="s">
        <v>15</v>
      </c>
      <c r="I35" s="8" t="s">
        <v>16</v>
      </c>
      <c r="J35" s="28" t="s">
        <v>17</v>
      </c>
      <c r="L35" s="20"/>
      <c r="N35" s="15"/>
      <c r="O35" s="2">
        <v>-60</v>
      </c>
      <c r="P35" s="2" t="s">
        <v>209</v>
      </c>
      <c r="Q35" s="39" t="s">
        <v>210</v>
      </c>
      <c r="S35" s="15"/>
    </row>
    <row r="36" spans="1:21" x14ac:dyDescent="0.3">
      <c r="A36" s="27">
        <v>2</v>
      </c>
      <c r="B36" s="8" t="s">
        <v>20</v>
      </c>
      <c r="C36" s="8" t="s">
        <v>21</v>
      </c>
      <c r="D36" s="28" t="s">
        <v>73</v>
      </c>
      <c r="F36" s="15"/>
      <c r="G36" s="27">
        <v>2</v>
      </c>
      <c r="H36" s="8" t="s">
        <v>18</v>
      </c>
      <c r="I36" s="8" t="s">
        <v>19</v>
      </c>
      <c r="J36" s="28" t="s">
        <v>17</v>
      </c>
      <c r="L36" s="20"/>
      <c r="N36" s="25"/>
      <c r="O36" s="5" t="s">
        <v>49</v>
      </c>
      <c r="P36" s="5" t="s">
        <v>50</v>
      </c>
      <c r="Q36" s="26" t="s">
        <v>51</v>
      </c>
      <c r="S36" s="15"/>
      <c r="T36" s="3"/>
      <c r="U36" s="3"/>
    </row>
    <row r="37" spans="1:21" x14ac:dyDescent="0.3">
      <c r="A37" s="27">
        <v>3</v>
      </c>
      <c r="B37" s="8" t="s">
        <v>22</v>
      </c>
      <c r="C37" s="8" t="s">
        <v>23</v>
      </c>
      <c r="D37" s="28" t="s">
        <v>24</v>
      </c>
      <c r="F37" s="15"/>
      <c r="G37" s="27">
        <v>3</v>
      </c>
      <c r="H37" s="8"/>
      <c r="I37" s="8"/>
      <c r="J37" s="28"/>
      <c r="L37" s="20"/>
      <c r="N37" s="27">
        <v>1</v>
      </c>
      <c r="O37" s="8" t="s">
        <v>97</v>
      </c>
      <c r="P37" s="8" t="s">
        <v>98</v>
      </c>
      <c r="Q37" s="28" t="s">
        <v>99</v>
      </c>
      <c r="S37" s="15"/>
      <c r="T37" s="3"/>
    </row>
    <row r="38" spans="1:21" ht="15" thickBot="1" x14ac:dyDescent="0.35">
      <c r="A38" s="29">
        <v>4</v>
      </c>
      <c r="B38" s="17"/>
      <c r="C38" s="17"/>
      <c r="D38" s="30"/>
      <c r="F38" s="15"/>
      <c r="G38" s="29">
        <v>4</v>
      </c>
      <c r="H38" s="17"/>
      <c r="I38" s="17"/>
      <c r="J38" s="30"/>
      <c r="L38" s="20"/>
      <c r="N38" s="27">
        <v>2</v>
      </c>
      <c r="O38" s="8" t="s">
        <v>100</v>
      </c>
      <c r="P38" s="8" t="s">
        <v>101</v>
      </c>
      <c r="Q38" s="28" t="s">
        <v>10</v>
      </c>
      <c r="S38" s="15"/>
      <c r="T38" s="3"/>
    </row>
    <row r="39" spans="1:21" ht="15.6" thickTop="1" thickBot="1" x14ac:dyDescent="0.35">
      <c r="A39" s="3"/>
      <c r="F39" s="15"/>
      <c r="G39" s="3"/>
      <c r="L39" s="20"/>
      <c r="N39" s="27">
        <v>3</v>
      </c>
      <c r="O39" s="8" t="s">
        <v>102</v>
      </c>
      <c r="P39" s="8" t="s">
        <v>4</v>
      </c>
      <c r="Q39" s="28" t="s">
        <v>96</v>
      </c>
      <c r="S39" s="15"/>
      <c r="T39" s="3"/>
    </row>
    <row r="40" spans="1:21" ht="15.6" thickTop="1" thickBot="1" x14ac:dyDescent="0.35">
      <c r="A40" s="22" t="s">
        <v>61</v>
      </c>
      <c r="B40" s="23" t="s">
        <v>211</v>
      </c>
      <c r="C40" s="23" t="s">
        <v>205</v>
      </c>
      <c r="D40" s="49" t="s">
        <v>208</v>
      </c>
      <c r="F40" s="15"/>
      <c r="G40" s="22" t="s">
        <v>61</v>
      </c>
      <c r="H40" s="23" t="s">
        <v>211</v>
      </c>
      <c r="I40" s="23" t="s">
        <v>215</v>
      </c>
      <c r="J40" s="49" t="s">
        <v>208</v>
      </c>
      <c r="L40" s="20"/>
      <c r="N40" s="36">
        <v>4</v>
      </c>
      <c r="O40" s="11"/>
      <c r="P40" s="11"/>
      <c r="Q40" s="37"/>
      <c r="S40" s="15"/>
      <c r="T40" s="3"/>
    </row>
    <row r="41" spans="1:21" ht="15" thickBot="1" x14ac:dyDescent="0.35">
      <c r="A41" s="25"/>
      <c r="B41" s="5" t="s">
        <v>51</v>
      </c>
      <c r="C41" s="16"/>
      <c r="D41" s="33"/>
      <c r="F41" s="15"/>
      <c r="G41" s="25"/>
      <c r="H41" s="5" t="s">
        <v>51</v>
      </c>
      <c r="I41" s="16"/>
      <c r="J41" s="33"/>
      <c r="L41" s="20"/>
      <c r="N41" s="15"/>
      <c r="O41" s="2">
        <v>-65</v>
      </c>
      <c r="P41" s="2" t="s">
        <v>220</v>
      </c>
      <c r="Q41" s="39" t="s">
        <v>225</v>
      </c>
      <c r="S41" s="15"/>
    </row>
    <row r="42" spans="1:21" x14ac:dyDescent="0.3">
      <c r="A42" s="27">
        <v>1</v>
      </c>
      <c r="B42" s="8" t="s">
        <v>63</v>
      </c>
      <c r="C42" s="8"/>
      <c r="D42" s="28"/>
      <c r="F42" s="15"/>
      <c r="G42" s="27">
        <v>1</v>
      </c>
      <c r="H42" s="8" t="s">
        <v>41</v>
      </c>
      <c r="I42" s="8"/>
      <c r="J42" s="28"/>
      <c r="L42" s="20"/>
      <c r="N42" s="25"/>
      <c r="O42" s="5" t="s">
        <v>49</v>
      </c>
      <c r="P42" s="5" t="s">
        <v>50</v>
      </c>
      <c r="Q42" s="26" t="s">
        <v>51</v>
      </c>
      <c r="S42" s="15"/>
    </row>
    <row r="43" spans="1:21" x14ac:dyDescent="0.3">
      <c r="A43" s="27">
        <v>2</v>
      </c>
      <c r="B43" s="8"/>
      <c r="C43" s="8"/>
      <c r="D43" s="28"/>
      <c r="F43" s="15"/>
      <c r="G43" s="27">
        <v>2</v>
      </c>
      <c r="H43" s="8"/>
      <c r="I43" s="8"/>
      <c r="J43" s="28"/>
      <c r="L43" s="20"/>
      <c r="N43" s="27">
        <v>1</v>
      </c>
      <c r="O43" s="8" t="s">
        <v>86</v>
      </c>
      <c r="P43" s="8" t="s">
        <v>87</v>
      </c>
      <c r="Q43" s="28" t="s">
        <v>10</v>
      </c>
      <c r="S43" s="15"/>
    </row>
    <row r="44" spans="1:21" x14ac:dyDescent="0.3">
      <c r="A44" s="34">
        <v>3</v>
      </c>
      <c r="B44" s="8"/>
      <c r="C44" s="8"/>
      <c r="D44" s="28"/>
      <c r="F44" s="15"/>
      <c r="G44" s="27">
        <v>3</v>
      </c>
      <c r="H44" s="8"/>
      <c r="I44" s="8"/>
      <c r="J44" s="28"/>
      <c r="L44" s="20"/>
      <c r="N44" s="27">
        <v>2</v>
      </c>
      <c r="O44" s="8"/>
      <c r="P44" s="8"/>
      <c r="Q44" s="28"/>
      <c r="S44" s="15"/>
    </row>
    <row r="45" spans="1:21" ht="15" thickBot="1" x14ac:dyDescent="0.35">
      <c r="A45" s="35">
        <v>4</v>
      </c>
      <c r="B45" s="17"/>
      <c r="C45" s="17"/>
      <c r="D45" s="30"/>
      <c r="F45" s="15"/>
      <c r="G45" s="29">
        <v>4</v>
      </c>
      <c r="H45" s="17"/>
      <c r="I45" s="17"/>
      <c r="J45" s="30"/>
      <c r="L45" s="20"/>
      <c r="N45" s="27">
        <v>3</v>
      </c>
      <c r="O45" s="8"/>
      <c r="P45" s="8"/>
      <c r="Q45" s="28"/>
      <c r="S45" s="15"/>
    </row>
    <row r="46" spans="1:21" ht="15.6" thickTop="1" thickBot="1" x14ac:dyDescent="0.35">
      <c r="E46" s="39"/>
      <c r="G46" s="3"/>
      <c r="N46" s="29">
        <v>4</v>
      </c>
      <c r="O46" s="17"/>
      <c r="P46" s="17"/>
      <c r="Q46" s="30"/>
      <c r="S46" s="15"/>
      <c r="T46" s="3"/>
    </row>
    <row r="47" spans="1:21" ht="15" thickTop="1" x14ac:dyDescent="0.3">
      <c r="B47" s="76" t="s">
        <v>216</v>
      </c>
      <c r="C47" s="77"/>
      <c r="E47" s="39"/>
      <c r="G47" s="3"/>
      <c r="H47" s="76" t="s">
        <v>216</v>
      </c>
      <c r="I47" s="77"/>
      <c r="S47" s="15"/>
      <c r="T47" s="3"/>
    </row>
    <row r="48" spans="1:21" ht="15" thickBot="1" x14ac:dyDescent="0.35">
      <c r="B48" s="50" t="str">
        <f>10+8+2+1+3+3 &amp;" engagés"</f>
        <v>27 engagés</v>
      </c>
      <c r="C48" s="12" t="str">
        <f>13+9+1+1+3+2+1 &amp; " Rencontres"</f>
        <v>30 Rencontres</v>
      </c>
      <c r="E48" s="39"/>
      <c r="H48" s="50" t="str">
        <f>5+2+2+2+3+4 &amp;" engagées"</f>
        <v>18 engagées</v>
      </c>
      <c r="I48" s="12" t="str">
        <f>3+4+1+1+1 &amp; " Rencontres"</f>
        <v>10 Rencontres</v>
      </c>
      <c r="S48" s="15"/>
    </row>
    <row r="49" spans="3:23" ht="15.6" thickTop="1" thickBot="1" x14ac:dyDescent="0.35">
      <c r="E49" s="39"/>
      <c r="N49" s="40" t="s">
        <v>46</v>
      </c>
      <c r="O49" s="23">
        <v>-52</v>
      </c>
      <c r="P49" s="23" t="s">
        <v>223</v>
      </c>
      <c r="Q49" s="24" t="s">
        <v>227</v>
      </c>
      <c r="S49" s="15"/>
      <c r="T49" s="40" t="s">
        <v>46</v>
      </c>
      <c r="U49" s="23">
        <v>-47</v>
      </c>
      <c r="V49" s="23" t="s">
        <v>220</v>
      </c>
      <c r="W49" s="24" t="s">
        <v>225</v>
      </c>
    </row>
    <row r="50" spans="3:23" ht="15" thickBot="1" x14ac:dyDescent="0.35">
      <c r="E50" s="51"/>
      <c r="F50" s="51"/>
      <c r="N50" s="25"/>
      <c r="O50" s="5" t="s">
        <v>49</v>
      </c>
      <c r="P50" s="5" t="s">
        <v>50</v>
      </c>
      <c r="Q50" s="26" t="s">
        <v>51</v>
      </c>
      <c r="S50" s="15"/>
      <c r="T50" s="25"/>
      <c r="U50" s="5" t="s">
        <v>49</v>
      </c>
      <c r="V50" s="5" t="s">
        <v>50</v>
      </c>
      <c r="W50" s="26" t="s">
        <v>51</v>
      </c>
    </row>
    <row r="51" spans="3:23" x14ac:dyDescent="0.3">
      <c r="C51" s="78" t="s">
        <v>217</v>
      </c>
      <c r="D51" s="79"/>
      <c r="E51" s="79"/>
      <c r="F51" s="79"/>
      <c r="G51" s="79"/>
      <c r="H51" s="80"/>
      <c r="N51" s="27">
        <v>1</v>
      </c>
      <c r="O51" s="8" t="s">
        <v>57</v>
      </c>
      <c r="P51" s="8" t="s">
        <v>119</v>
      </c>
      <c r="Q51" s="28" t="s">
        <v>33</v>
      </c>
      <c r="S51" s="15"/>
      <c r="T51" s="27">
        <v>1</v>
      </c>
      <c r="U51" s="8" t="s">
        <v>27</v>
      </c>
      <c r="V51" s="8" t="s">
        <v>31</v>
      </c>
      <c r="W51" s="28" t="s">
        <v>33</v>
      </c>
    </row>
    <row r="52" spans="3:23" x14ac:dyDescent="0.3">
      <c r="C52" s="81"/>
      <c r="D52" s="82"/>
      <c r="E52" s="82"/>
      <c r="F52" s="82"/>
      <c r="G52" s="82"/>
      <c r="H52" s="83"/>
      <c r="N52" s="27">
        <v>2</v>
      </c>
      <c r="O52" s="8" t="s">
        <v>26</v>
      </c>
      <c r="P52" s="8" t="s">
        <v>68</v>
      </c>
      <c r="Q52" s="28" t="s">
        <v>96</v>
      </c>
      <c r="S52" s="15"/>
      <c r="T52" s="27">
        <v>2</v>
      </c>
      <c r="U52" s="8"/>
      <c r="V52" s="8"/>
      <c r="W52" s="28"/>
    </row>
    <row r="53" spans="3:23" x14ac:dyDescent="0.3">
      <c r="C53" s="81"/>
      <c r="D53" s="82"/>
      <c r="E53" s="82"/>
      <c r="F53" s="82"/>
      <c r="G53" s="82"/>
      <c r="H53" s="83"/>
      <c r="N53" s="27">
        <v>3</v>
      </c>
      <c r="O53" s="8" t="s">
        <v>89</v>
      </c>
      <c r="P53" s="8" t="s">
        <v>120</v>
      </c>
      <c r="Q53" s="28" t="s">
        <v>33</v>
      </c>
      <c r="S53" s="15"/>
      <c r="T53" s="27">
        <v>3</v>
      </c>
      <c r="U53" s="8"/>
      <c r="V53" s="8"/>
      <c r="W53" s="28"/>
    </row>
    <row r="54" spans="3:23" ht="15" thickBot="1" x14ac:dyDescent="0.35">
      <c r="C54" s="81"/>
      <c r="D54" s="82"/>
      <c r="E54" s="82"/>
      <c r="F54" s="82"/>
      <c r="G54" s="82"/>
      <c r="H54" s="83"/>
      <c r="N54" s="36">
        <v>4</v>
      </c>
      <c r="O54" s="11" t="s">
        <v>59</v>
      </c>
      <c r="P54" s="11" t="s">
        <v>60</v>
      </c>
      <c r="Q54" s="37" t="s">
        <v>33</v>
      </c>
      <c r="S54" s="15"/>
      <c r="T54" s="36">
        <v>4</v>
      </c>
      <c r="U54" s="11"/>
      <c r="V54" s="11"/>
      <c r="W54" s="37"/>
    </row>
    <row r="55" spans="3:23" ht="15" thickBot="1" x14ac:dyDescent="0.35">
      <c r="C55" s="64" t="s">
        <v>218</v>
      </c>
      <c r="D55" s="65"/>
      <c r="E55" s="68"/>
      <c r="F55" s="69"/>
      <c r="G55" s="65" t="s">
        <v>219</v>
      </c>
      <c r="H55" s="74"/>
      <c r="N55" s="15"/>
      <c r="O55" s="2">
        <v>-57</v>
      </c>
      <c r="P55" s="2" t="s">
        <v>224</v>
      </c>
      <c r="Q55" s="39" t="s">
        <v>201</v>
      </c>
      <c r="S55" s="15"/>
      <c r="T55" s="15"/>
      <c r="U55" s="2">
        <v>-54</v>
      </c>
      <c r="V55" s="2" t="s">
        <v>221</v>
      </c>
      <c r="W55" s="39" t="s">
        <v>228</v>
      </c>
    </row>
    <row r="56" spans="3:23" x14ac:dyDescent="0.3">
      <c r="C56" s="64"/>
      <c r="D56" s="65"/>
      <c r="E56" s="70"/>
      <c r="F56" s="71"/>
      <c r="G56" s="65"/>
      <c r="H56" s="74"/>
      <c r="N56" s="25"/>
      <c r="O56" s="5" t="s">
        <v>49</v>
      </c>
      <c r="P56" s="5" t="s">
        <v>50</v>
      </c>
      <c r="Q56" s="26" t="s">
        <v>51</v>
      </c>
      <c r="S56" s="15"/>
      <c r="T56" s="25"/>
      <c r="U56" s="5" t="s">
        <v>49</v>
      </c>
      <c r="V56" s="5" t="s">
        <v>50</v>
      </c>
      <c r="W56" s="26" t="s">
        <v>51</v>
      </c>
    </row>
    <row r="57" spans="3:23" ht="15" thickBot="1" x14ac:dyDescent="0.35">
      <c r="C57" s="66"/>
      <c r="D57" s="67"/>
      <c r="E57" s="72"/>
      <c r="F57" s="73"/>
      <c r="G57" s="67"/>
      <c r="H57" s="75"/>
      <c r="N57" s="27">
        <v>1</v>
      </c>
      <c r="O57" s="8" t="s">
        <v>26</v>
      </c>
      <c r="P57" s="8" t="s">
        <v>126</v>
      </c>
      <c r="Q57" s="28" t="s">
        <v>96</v>
      </c>
      <c r="S57" s="15"/>
      <c r="T57" s="27">
        <v>1</v>
      </c>
      <c r="U57" s="8" t="s">
        <v>113</v>
      </c>
      <c r="V57" s="8" t="s">
        <v>112</v>
      </c>
      <c r="W57" s="28" t="s">
        <v>33</v>
      </c>
    </row>
    <row r="58" spans="3:23" x14ac:dyDescent="0.3">
      <c r="N58" s="27">
        <v>2</v>
      </c>
      <c r="O58" s="8" t="s">
        <v>110</v>
      </c>
      <c r="P58" s="8" t="s">
        <v>127</v>
      </c>
      <c r="Q58" s="28" t="s">
        <v>96</v>
      </c>
      <c r="S58" s="15"/>
      <c r="T58" s="27">
        <v>2</v>
      </c>
      <c r="U58" s="8" t="s">
        <v>114</v>
      </c>
      <c r="V58" s="8" t="s">
        <v>115</v>
      </c>
      <c r="W58" s="28" t="s">
        <v>33</v>
      </c>
    </row>
    <row r="59" spans="3:23" x14ac:dyDescent="0.3">
      <c r="N59" s="27">
        <v>3</v>
      </c>
      <c r="O59" s="8" t="s">
        <v>128</v>
      </c>
      <c r="P59" s="8" t="s">
        <v>129</v>
      </c>
      <c r="Q59" s="28" t="s">
        <v>83</v>
      </c>
      <c r="S59" s="15"/>
      <c r="T59" s="27">
        <v>3</v>
      </c>
      <c r="U59" s="8" t="s">
        <v>116</v>
      </c>
      <c r="V59" s="8" t="s">
        <v>117</v>
      </c>
      <c r="W59" s="28" t="s">
        <v>41</v>
      </c>
    </row>
    <row r="60" spans="3:23" ht="15" thickBot="1" x14ac:dyDescent="0.35">
      <c r="N60" s="36">
        <v>4</v>
      </c>
      <c r="O60" s="11" t="s">
        <v>69</v>
      </c>
      <c r="P60" s="11" t="s">
        <v>70</v>
      </c>
      <c r="Q60" s="37" t="s">
        <v>71</v>
      </c>
      <c r="S60" s="15"/>
      <c r="T60" s="29">
        <v>4</v>
      </c>
      <c r="U60" s="17" t="s">
        <v>92</v>
      </c>
      <c r="V60" s="17" t="s">
        <v>118</v>
      </c>
      <c r="W60" s="30" t="s">
        <v>33</v>
      </c>
    </row>
    <row r="61" spans="3:23" ht="15" thickBot="1" x14ac:dyDescent="0.35">
      <c r="N61" s="15"/>
      <c r="O61" s="2">
        <v>-63</v>
      </c>
      <c r="P61" s="2" t="s">
        <v>209</v>
      </c>
      <c r="Q61" s="39" t="s">
        <v>210</v>
      </c>
      <c r="S61" s="15"/>
    </row>
    <row r="62" spans="3:23" x14ac:dyDescent="0.3">
      <c r="N62" s="25"/>
      <c r="O62" s="5" t="s">
        <v>49</v>
      </c>
      <c r="P62" s="5" t="s">
        <v>50</v>
      </c>
      <c r="Q62" s="26" t="s">
        <v>51</v>
      </c>
      <c r="S62" s="15"/>
    </row>
    <row r="63" spans="3:23" x14ac:dyDescent="0.3">
      <c r="N63" s="27">
        <v>1</v>
      </c>
      <c r="O63" s="8" t="s">
        <v>121</v>
      </c>
      <c r="P63" s="8" t="s">
        <v>122</v>
      </c>
      <c r="Q63" s="28" t="s">
        <v>33</v>
      </c>
      <c r="S63" s="15"/>
    </row>
    <row r="64" spans="3:23" x14ac:dyDescent="0.3">
      <c r="N64" s="27">
        <v>2</v>
      </c>
      <c r="O64" s="8" t="s">
        <v>123</v>
      </c>
      <c r="P64" s="8" t="s">
        <v>4</v>
      </c>
      <c r="Q64" s="28" t="s">
        <v>83</v>
      </c>
      <c r="S64" s="15"/>
    </row>
    <row r="65" spans="14:23" x14ac:dyDescent="0.3">
      <c r="N65" s="27">
        <v>3</v>
      </c>
      <c r="O65" s="8" t="s">
        <v>124</v>
      </c>
      <c r="P65" s="8" t="s">
        <v>125</v>
      </c>
      <c r="Q65" s="28" t="s">
        <v>83</v>
      </c>
      <c r="S65" s="15"/>
    </row>
    <row r="66" spans="14:23" ht="15" thickBot="1" x14ac:dyDescent="0.35">
      <c r="N66" s="36">
        <v>4</v>
      </c>
      <c r="O66" s="11"/>
      <c r="P66" s="11"/>
      <c r="Q66" s="37"/>
      <c r="S66" s="15"/>
    </row>
    <row r="67" spans="14:23" ht="15" thickBot="1" x14ac:dyDescent="0.35">
      <c r="N67" s="15"/>
      <c r="O67" s="41" t="s">
        <v>91</v>
      </c>
      <c r="P67" s="2" t="s">
        <v>209</v>
      </c>
      <c r="Q67" s="39" t="s">
        <v>210</v>
      </c>
      <c r="S67" s="15"/>
    </row>
    <row r="68" spans="14:23" x14ac:dyDescent="0.3">
      <c r="N68" s="25"/>
      <c r="O68" s="5" t="s">
        <v>49</v>
      </c>
      <c r="P68" s="5" t="s">
        <v>50</v>
      </c>
      <c r="Q68" s="26" t="s">
        <v>51</v>
      </c>
      <c r="S68" s="15"/>
    </row>
    <row r="69" spans="14:23" x14ac:dyDescent="0.3">
      <c r="N69" s="27">
        <v>1</v>
      </c>
      <c r="O69" s="8" t="s">
        <v>130</v>
      </c>
      <c r="P69" s="8" t="s">
        <v>131</v>
      </c>
      <c r="Q69" s="28" t="s">
        <v>96</v>
      </c>
      <c r="S69" s="15"/>
    </row>
    <row r="70" spans="14:23" x14ac:dyDescent="0.3">
      <c r="N70" s="27">
        <v>2</v>
      </c>
      <c r="O70" s="8" t="s">
        <v>132</v>
      </c>
      <c r="P70" s="8" t="s">
        <v>133</v>
      </c>
      <c r="Q70" s="28" t="s">
        <v>96</v>
      </c>
      <c r="S70" s="15"/>
    </row>
    <row r="71" spans="14:23" x14ac:dyDescent="0.3">
      <c r="N71" s="27">
        <v>3</v>
      </c>
      <c r="O71" s="8" t="s">
        <v>134</v>
      </c>
      <c r="P71" s="8" t="s">
        <v>135</v>
      </c>
      <c r="Q71" s="28" t="s">
        <v>33</v>
      </c>
      <c r="S71" s="15"/>
    </row>
    <row r="72" spans="14:23" ht="15" thickBot="1" x14ac:dyDescent="0.35">
      <c r="N72" s="29">
        <v>4</v>
      </c>
      <c r="O72" s="17"/>
      <c r="P72" s="17"/>
      <c r="Q72" s="30"/>
      <c r="S72" s="15"/>
    </row>
    <row r="73" spans="14:23" ht="15" thickTop="1" x14ac:dyDescent="0.3">
      <c r="S73" s="15"/>
    </row>
    <row r="74" spans="14:23" x14ac:dyDescent="0.3">
      <c r="S74" s="15"/>
    </row>
    <row r="75" spans="14:23" ht="15" thickBot="1" x14ac:dyDescent="0.35">
      <c r="S75" s="15"/>
    </row>
    <row r="76" spans="14:23" ht="15.6" thickTop="1" thickBot="1" x14ac:dyDescent="0.35">
      <c r="N76" s="40" t="s">
        <v>42</v>
      </c>
      <c r="O76" s="23">
        <v>-55</v>
      </c>
      <c r="P76" s="23" t="s">
        <v>224</v>
      </c>
      <c r="Q76" s="24" t="s">
        <v>201</v>
      </c>
      <c r="S76" s="15"/>
      <c r="T76" s="40" t="s">
        <v>42</v>
      </c>
      <c r="U76" s="23">
        <v>-53</v>
      </c>
      <c r="V76" s="23" t="s">
        <v>209</v>
      </c>
      <c r="W76" s="24" t="s">
        <v>210</v>
      </c>
    </row>
    <row r="77" spans="14:23" x14ac:dyDescent="0.3">
      <c r="N77" s="25"/>
      <c r="O77" s="5" t="s">
        <v>49</v>
      </c>
      <c r="P77" s="5" t="s">
        <v>50</v>
      </c>
      <c r="Q77" s="26" t="s">
        <v>51</v>
      </c>
      <c r="S77" s="15"/>
      <c r="T77" s="25"/>
      <c r="U77" s="5" t="s">
        <v>49</v>
      </c>
      <c r="V77" s="5" t="s">
        <v>50</v>
      </c>
      <c r="W77" s="26" t="s">
        <v>51</v>
      </c>
    </row>
    <row r="78" spans="14:23" x14ac:dyDescent="0.3">
      <c r="N78" s="27">
        <v>1</v>
      </c>
      <c r="O78" s="8" t="s">
        <v>26</v>
      </c>
      <c r="P78" s="8" t="s">
        <v>126</v>
      </c>
      <c r="Q78" s="28" t="s">
        <v>96</v>
      </c>
      <c r="S78" s="15"/>
      <c r="T78" s="27">
        <v>1</v>
      </c>
      <c r="U78" s="8" t="s">
        <v>136</v>
      </c>
      <c r="V78" s="8" t="s">
        <v>137</v>
      </c>
      <c r="W78" s="28" t="s">
        <v>33</v>
      </c>
    </row>
    <row r="79" spans="14:23" x14ac:dyDescent="0.3">
      <c r="N79" s="27">
        <v>2</v>
      </c>
      <c r="O79" s="8" t="s">
        <v>144</v>
      </c>
      <c r="P79" s="8" t="s">
        <v>145</v>
      </c>
      <c r="Q79" s="28" t="s">
        <v>33</v>
      </c>
      <c r="S79" s="15"/>
      <c r="T79" s="27">
        <v>2</v>
      </c>
      <c r="U79" s="8" t="s">
        <v>113</v>
      </c>
      <c r="V79" s="8" t="s">
        <v>138</v>
      </c>
      <c r="W79" s="28" t="s">
        <v>33</v>
      </c>
    </row>
    <row r="80" spans="14:23" x14ac:dyDescent="0.3">
      <c r="N80" s="27">
        <v>3</v>
      </c>
      <c r="O80" s="8" t="s">
        <v>146</v>
      </c>
      <c r="P80" s="8" t="s">
        <v>147</v>
      </c>
      <c r="Q80" s="28" t="s">
        <v>10</v>
      </c>
      <c r="S80" s="15"/>
      <c r="T80" s="27">
        <v>3</v>
      </c>
      <c r="U80" s="8" t="s">
        <v>139</v>
      </c>
      <c r="V80" s="8" t="s">
        <v>115</v>
      </c>
      <c r="W80" s="28" t="s">
        <v>33</v>
      </c>
    </row>
    <row r="81" spans="14:23" ht="15" thickBot="1" x14ac:dyDescent="0.35">
      <c r="N81" s="36">
        <v>4</v>
      </c>
      <c r="O81" s="11" t="s">
        <v>148</v>
      </c>
      <c r="P81" s="11" t="s">
        <v>149</v>
      </c>
      <c r="Q81" s="37" t="s">
        <v>83</v>
      </c>
      <c r="S81" s="15"/>
      <c r="T81" s="36">
        <v>4</v>
      </c>
      <c r="U81" s="11"/>
      <c r="V81" s="11"/>
      <c r="W81" s="37"/>
    </row>
    <row r="82" spans="14:23" ht="15" thickBot="1" x14ac:dyDescent="0.35">
      <c r="N82" s="15"/>
      <c r="O82" s="2">
        <v>-61</v>
      </c>
      <c r="P82" s="2" t="s">
        <v>220</v>
      </c>
      <c r="Q82" s="39" t="s">
        <v>225</v>
      </c>
      <c r="S82" s="15"/>
      <c r="T82" s="15"/>
      <c r="U82" s="2">
        <v>-59</v>
      </c>
      <c r="V82" s="2" t="s">
        <v>204</v>
      </c>
      <c r="W82" s="39" t="s">
        <v>225</v>
      </c>
    </row>
    <row r="83" spans="14:23" x14ac:dyDescent="0.3">
      <c r="N83" s="25"/>
      <c r="O83" s="5" t="s">
        <v>49</v>
      </c>
      <c r="P83" s="5" t="s">
        <v>50</v>
      </c>
      <c r="Q83" s="26" t="s">
        <v>51</v>
      </c>
      <c r="S83" s="15"/>
      <c r="T83" s="25"/>
      <c r="U83" s="5" t="s">
        <v>49</v>
      </c>
      <c r="V83" s="5" t="s">
        <v>50</v>
      </c>
      <c r="W83" s="26" t="s">
        <v>51</v>
      </c>
    </row>
    <row r="84" spans="14:23" x14ac:dyDescent="0.3">
      <c r="N84" s="27">
        <v>1</v>
      </c>
      <c r="O84" s="8" t="s">
        <v>132</v>
      </c>
      <c r="P84" s="8" t="s">
        <v>141</v>
      </c>
      <c r="Q84" s="28" t="s">
        <v>96</v>
      </c>
      <c r="S84" s="15"/>
      <c r="T84" s="27">
        <v>1</v>
      </c>
      <c r="U84" s="8" t="s">
        <v>14</v>
      </c>
      <c r="V84" s="8" t="s">
        <v>9</v>
      </c>
      <c r="W84" s="28" t="s">
        <v>10</v>
      </c>
    </row>
    <row r="85" spans="14:23" x14ac:dyDescent="0.3">
      <c r="N85" s="27">
        <v>2</v>
      </c>
      <c r="O85" s="8"/>
      <c r="P85" s="8"/>
      <c r="Q85" s="28"/>
      <c r="S85" s="15"/>
      <c r="T85" s="27">
        <v>2</v>
      </c>
      <c r="U85" s="8" t="s">
        <v>142</v>
      </c>
      <c r="V85" s="8" t="s">
        <v>143</v>
      </c>
      <c r="W85" s="28" t="s">
        <v>83</v>
      </c>
    </row>
    <row r="86" spans="14:23" x14ac:dyDescent="0.3">
      <c r="N86" s="27">
        <v>3</v>
      </c>
      <c r="O86" s="8"/>
      <c r="P86" s="8"/>
      <c r="Q86" s="28"/>
      <c r="S86" s="15"/>
      <c r="T86" s="27">
        <v>3</v>
      </c>
      <c r="U86" s="8"/>
      <c r="V86" s="8"/>
      <c r="W86" s="28"/>
    </row>
    <row r="87" spans="14:23" ht="15" thickBot="1" x14ac:dyDescent="0.35">
      <c r="N87" s="36">
        <v>4</v>
      </c>
      <c r="O87" s="11"/>
      <c r="P87" s="11"/>
      <c r="Q87" s="37"/>
      <c r="S87" s="15"/>
      <c r="T87" s="42">
        <v>4</v>
      </c>
      <c r="U87" s="43"/>
      <c r="V87" s="43"/>
      <c r="W87" s="44"/>
    </row>
    <row r="88" spans="14:23" ht="15" thickBot="1" x14ac:dyDescent="0.35">
      <c r="N88" s="15"/>
      <c r="O88" s="2">
        <v>-68</v>
      </c>
      <c r="P88" s="2" t="s">
        <v>221</v>
      </c>
      <c r="Q88" s="39" t="s">
        <v>226</v>
      </c>
      <c r="S88" s="15"/>
      <c r="T88" s="45"/>
      <c r="U88" s="48" t="s">
        <v>140</v>
      </c>
      <c r="V88" s="46" t="s">
        <v>209</v>
      </c>
      <c r="W88" s="47" t="s">
        <v>210</v>
      </c>
    </row>
    <row r="89" spans="14:23" x14ac:dyDescent="0.3">
      <c r="N89" s="25"/>
      <c r="O89" s="5" t="s">
        <v>49</v>
      </c>
      <c r="P89" s="5" t="s">
        <v>50</v>
      </c>
      <c r="Q89" s="26" t="s">
        <v>51</v>
      </c>
      <c r="S89" s="15"/>
      <c r="T89" s="25"/>
      <c r="U89" s="5" t="s">
        <v>49</v>
      </c>
      <c r="V89" s="5" t="s">
        <v>50</v>
      </c>
      <c r="W89" s="26" t="s">
        <v>51</v>
      </c>
    </row>
    <row r="90" spans="14:23" x14ac:dyDescent="0.3">
      <c r="N90" s="27">
        <v>1</v>
      </c>
      <c r="O90" s="8" t="s">
        <v>142</v>
      </c>
      <c r="P90" s="8" t="s">
        <v>150</v>
      </c>
      <c r="Q90" s="28" t="s">
        <v>151</v>
      </c>
      <c r="S90" s="15"/>
      <c r="T90" s="27">
        <v>1</v>
      </c>
      <c r="U90" s="8" t="s">
        <v>158</v>
      </c>
      <c r="V90" s="8" t="s">
        <v>159</v>
      </c>
      <c r="W90" s="28" t="s">
        <v>33</v>
      </c>
    </row>
    <row r="91" spans="14:23" x14ac:dyDescent="0.3">
      <c r="N91" s="27">
        <v>2</v>
      </c>
      <c r="O91" s="8" t="s">
        <v>152</v>
      </c>
      <c r="P91" s="8" t="s">
        <v>153</v>
      </c>
      <c r="Q91" s="28" t="s">
        <v>96</v>
      </c>
      <c r="S91" s="15"/>
      <c r="T91" s="27">
        <v>2</v>
      </c>
      <c r="U91" s="8" t="s">
        <v>160</v>
      </c>
      <c r="V91" s="8" t="s">
        <v>161</v>
      </c>
      <c r="W91" s="28" t="s">
        <v>33</v>
      </c>
    </row>
    <row r="92" spans="14:23" x14ac:dyDescent="0.3">
      <c r="N92" s="27">
        <v>3</v>
      </c>
      <c r="O92" s="8" t="s">
        <v>154</v>
      </c>
      <c r="P92" s="8" t="s">
        <v>155</v>
      </c>
      <c r="Q92" s="28" t="s">
        <v>71</v>
      </c>
      <c r="S92" s="15"/>
      <c r="T92" s="27">
        <v>3</v>
      </c>
      <c r="U92" s="8" t="s">
        <v>162</v>
      </c>
      <c r="V92" s="8" t="s">
        <v>30</v>
      </c>
      <c r="W92" s="28" t="s">
        <v>99</v>
      </c>
    </row>
    <row r="93" spans="14:23" ht="15" thickBot="1" x14ac:dyDescent="0.35">
      <c r="N93" s="36">
        <v>4</v>
      </c>
      <c r="O93" s="11" t="s">
        <v>156</v>
      </c>
      <c r="P93" s="11" t="s">
        <v>157</v>
      </c>
      <c r="Q93" s="37" t="s">
        <v>77</v>
      </c>
      <c r="S93" s="15"/>
      <c r="T93" s="29">
        <v>4</v>
      </c>
      <c r="U93" s="17"/>
      <c r="V93" s="17"/>
      <c r="W93" s="30"/>
    </row>
    <row r="94" spans="14:23" ht="15" thickBot="1" x14ac:dyDescent="0.35">
      <c r="N94" s="15"/>
      <c r="O94" s="2">
        <v>-76</v>
      </c>
      <c r="P94" s="2" t="s">
        <v>224</v>
      </c>
      <c r="Q94" s="39" t="s">
        <v>201</v>
      </c>
      <c r="S94" s="15"/>
    </row>
    <row r="95" spans="14:23" x14ac:dyDescent="0.3">
      <c r="N95" s="25"/>
      <c r="O95" s="5" t="s">
        <v>49</v>
      </c>
      <c r="P95" s="5" t="s">
        <v>50</v>
      </c>
      <c r="Q95" s="26" t="s">
        <v>51</v>
      </c>
      <c r="S95" s="15"/>
    </row>
    <row r="96" spans="14:23" x14ac:dyDescent="0.3">
      <c r="N96" s="27">
        <v>1</v>
      </c>
      <c r="O96" s="8" t="s">
        <v>0</v>
      </c>
      <c r="P96" s="8" t="s">
        <v>1</v>
      </c>
      <c r="Q96" s="28" t="s">
        <v>2</v>
      </c>
      <c r="S96" s="15"/>
    </row>
    <row r="97" spans="14:23" x14ac:dyDescent="0.3">
      <c r="N97" s="27">
        <v>2</v>
      </c>
      <c r="O97" s="8" t="s">
        <v>163</v>
      </c>
      <c r="P97" s="8" t="s">
        <v>164</v>
      </c>
      <c r="Q97" s="28" t="s">
        <v>83</v>
      </c>
      <c r="S97" s="15"/>
    </row>
    <row r="98" spans="14:23" x14ac:dyDescent="0.3">
      <c r="N98" s="27">
        <v>3</v>
      </c>
      <c r="O98" s="8" t="s">
        <v>165</v>
      </c>
      <c r="P98" s="8" t="s">
        <v>131</v>
      </c>
      <c r="Q98" s="28" t="s">
        <v>96</v>
      </c>
      <c r="S98" s="15"/>
    </row>
    <row r="99" spans="14:23" ht="15" thickBot="1" x14ac:dyDescent="0.35">
      <c r="N99" s="29">
        <v>4</v>
      </c>
      <c r="O99" s="17" t="s">
        <v>166</v>
      </c>
      <c r="P99" s="17" t="s">
        <v>167</v>
      </c>
      <c r="Q99" s="30" t="s">
        <v>96</v>
      </c>
      <c r="S99" s="15"/>
    </row>
    <row r="100" spans="14:23" ht="15" thickTop="1" x14ac:dyDescent="0.3">
      <c r="S100" s="15"/>
    </row>
    <row r="101" spans="14:23" ht="15" thickBot="1" x14ac:dyDescent="0.35">
      <c r="S101" s="15"/>
    </row>
    <row r="102" spans="14:23" ht="15.6" thickTop="1" thickBot="1" x14ac:dyDescent="0.35">
      <c r="N102" s="40" t="s">
        <v>43</v>
      </c>
      <c r="O102" s="23">
        <v>-60</v>
      </c>
      <c r="P102" s="23" t="s">
        <v>204</v>
      </c>
      <c r="Q102" s="24" t="s">
        <v>225</v>
      </c>
      <c r="S102" s="15"/>
      <c r="T102" s="40" t="s">
        <v>43</v>
      </c>
      <c r="U102" s="23">
        <v>-55</v>
      </c>
      <c r="V102" s="23" t="s">
        <v>220</v>
      </c>
      <c r="W102" s="24" t="s">
        <v>225</v>
      </c>
    </row>
    <row r="103" spans="14:23" x14ac:dyDescent="0.3">
      <c r="N103" s="25"/>
      <c r="O103" s="5" t="s">
        <v>49</v>
      </c>
      <c r="P103" s="5" t="s">
        <v>50</v>
      </c>
      <c r="Q103" s="26" t="s">
        <v>51</v>
      </c>
      <c r="S103" s="15"/>
      <c r="T103" s="25"/>
      <c r="U103" s="5" t="s">
        <v>49</v>
      </c>
      <c r="V103" s="5" t="s">
        <v>50</v>
      </c>
      <c r="W103" s="26" t="s">
        <v>51</v>
      </c>
    </row>
    <row r="104" spans="14:23" x14ac:dyDescent="0.3">
      <c r="N104" s="27">
        <v>1</v>
      </c>
      <c r="O104" s="8" t="s">
        <v>180</v>
      </c>
      <c r="P104" s="8" t="s">
        <v>145</v>
      </c>
      <c r="Q104" s="28" t="s">
        <v>33</v>
      </c>
      <c r="S104" s="15"/>
      <c r="T104" s="27">
        <v>1</v>
      </c>
      <c r="U104" s="8" t="s">
        <v>136</v>
      </c>
      <c r="V104" s="8" t="s">
        <v>171</v>
      </c>
      <c r="W104" s="28" t="s">
        <v>33</v>
      </c>
    </row>
    <row r="105" spans="14:23" x14ac:dyDescent="0.3">
      <c r="N105" s="27">
        <v>2</v>
      </c>
      <c r="O105" s="8" t="s">
        <v>181</v>
      </c>
      <c r="P105" s="8" t="s">
        <v>125</v>
      </c>
      <c r="Q105" s="28" t="s">
        <v>83</v>
      </c>
      <c r="S105" s="15"/>
      <c r="T105" s="27">
        <v>2</v>
      </c>
      <c r="U105" s="8"/>
      <c r="V105" s="8"/>
      <c r="W105" s="28"/>
    </row>
    <row r="106" spans="14:23" x14ac:dyDescent="0.3">
      <c r="N106" s="27">
        <v>3</v>
      </c>
      <c r="O106" s="8"/>
      <c r="P106" s="8"/>
      <c r="Q106" s="28"/>
      <c r="S106" s="15"/>
      <c r="T106" s="27">
        <v>3</v>
      </c>
      <c r="U106" s="8"/>
      <c r="V106" s="8"/>
      <c r="W106" s="28"/>
    </row>
    <row r="107" spans="14:23" ht="15" thickBot="1" x14ac:dyDescent="0.35">
      <c r="N107" s="36">
        <v>4</v>
      </c>
      <c r="O107" s="11"/>
      <c r="P107" s="11"/>
      <c r="Q107" s="37"/>
      <c r="S107" s="15"/>
      <c r="T107" s="36">
        <v>4</v>
      </c>
      <c r="U107" s="11"/>
      <c r="V107" s="11"/>
      <c r="W107" s="37"/>
    </row>
    <row r="108" spans="14:23" ht="15" thickBot="1" x14ac:dyDescent="0.35">
      <c r="N108" s="15"/>
      <c r="O108" s="2">
        <v>-67</v>
      </c>
      <c r="P108" s="2" t="s">
        <v>209</v>
      </c>
      <c r="Q108" s="39" t="s">
        <v>210</v>
      </c>
      <c r="S108" s="15"/>
      <c r="T108" s="15"/>
      <c r="U108" s="2">
        <v>-61</v>
      </c>
      <c r="V108" s="2" t="s">
        <v>220</v>
      </c>
      <c r="W108" s="39" t="s">
        <v>225</v>
      </c>
    </row>
    <row r="109" spans="14:23" x14ac:dyDescent="0.3">
      <c r="N109" s="25"/>
      <c r="O109" s="5" t="s">
        <v>49</v>
      </c>
      <c r="P109" s="5" t="s">
        <v>50</v>
      </c>
      <c r="Q109" s="26" t="s">
        <v>51</v>
      </c>
      <c r="S109" s="15"/>
      <c r="T109" s="25"/>
      <c r="U109" s="5" t="s">
        <v>49</v>
      </c>
      <c r="V109" s="5" t="s">
        <v>50</v>
      </c>
      <c r="W109" s="26" t="s">
        <v>51</v>
      </c>
    </row>
    <row r="110" spans="14:23" x14ac:dyDescent="0.3">
      <c r="N110" s="27">
        <v>1</v>
      </c>
      <c r="O110" s="8" t="s">
        <v>142</v>
      </c>
      <c r="P110" s="8" t="s">
        <v>168</v>
      </c>
      <c r="Q110" s="28" t="s">
        <v>151</v>
      </c>
      <c r="S110" s="15"/>
      <c r="T110" s="27">
        <v>1</v>
      </c>
      <c r="U110" s="8" t="s">
        <v>14</v>
      </c>
      <c r="V110" s="8" t="s">
        <v>9</v>
      </c>
      <c r="W110" s="28" t="s">
        <v>10</v>
      </c>
    </row>
    <row r="111" spans="14:23" x14ac:dyDescent="0.3">
      <c r="N111" s="27">
        <v>2</v>
      </c>
      <c r="O111" s="8" t="s">
        <v>142</v>
      </c>
      <c r="P111" s="8" t="s">
        <v>150</v>
      </c>
      <c r="Q111" s="28" t="s">
        <v>151</v>
      </c>
      <c r="S111" s="15"/>
      <c r="T111" s="27">
        <v>2</v>
      </c>
      <c r="U111" s="8"/>
      <c r="V111" s="8"/>
      <c r="W111" s="28"/>
    </row>
    <row r="112" spans="14:23" x14ac:dyDescent="0.3">
      <c r="N112" s="27">
        <v>3</v>
      </c>
      <c r="O112" s="8" t="s">
        <v>169</v>
      </c>
      <c r="P112" s="8" t="s">
        <v>170</v>
      </c>
      <c r="Q112" s="28" t="s">
        <v>83</v>
      </c>
      <c r="S112" s="15"/>
      <c r="T112" s="27">
        <v>3</v>
      </c>
      <c r="U112" s="8"/>
      <c r="V112" s="8"/>
      <c r="W112" s="28"/>
    </row>
    <row r="113" spans="14:23" ht="15" thickBot="1" x14ac:dyDescent="0.35">
      <c r="N113" s="36">
        <v>4</v>
      </c>
      <c r="O113" s="11"/>
      <c r="P113" s="11"/>
      <c r="Q113" s="37"/>
      <c r="S113" s="15"/>
      <c r="T113" s="42">
        <v>4</v>
      </c>
      <c r="U113" s="43"/>
      <c r="V113" s="43"/>
      <c r="W113" s="44"/>
    </row>
    <row r="114" spans="14:23" ht="15" thickBot="1" x14ac:dyDescent="0.35">
      <c r="N114" s="15"/>
      <c r="O114" s="41">
        <v>-76</v>
      </c>
      <c r="P114" s="2" t="s">
        <v>222</v>
      </c>
      <c r="Q114" s="39" t="s">
        <v>213</v>
      </c>
      <c r="S114" s="15"/>
      <c r="T114" s="45"/>
      <c r="U114" s="48" t="s">
        <v>177</v>
      </c>
      <c r="V114" s="46" t="s">
        <v>209</v>
      </c>
      <c r="W114" s="47" t="s">
        <v>210</v>
      </c>
    </row>
    <row r="115" spans="14:23" x14ac:dyDescent="0.3">
      <c r="N115" s="25"/>
      <c r="O115" s="5" t="s">
        <v>49</v>
      </c>
      <c r="P115" s="5" t="s">
        <v>50</v>
      </c>
      <c r="Q115" s="26" t="s">
        <v>51</v>
      </c>
      <c r="S115" s="15"/>
      <c r="T115" s="25"/>
      <c r="U115" s="5" t="s">
        <v>49</v>
      </c>
      <c r="V115" s="5" t="s">
        <v>50</v>
      </c>
      <c r="W115" s="26" t="s">
        <v>51</v>
      </c>
    </row>
    <row r="116" spans="14:23" x14ac:dyDescent="0.3">
      <c r="N116" s="27">
        <v>1</v>
      </c>
      <c r="O116" s="8" t="s">
        <v>182</v>
      </c>
      <c r="P116" s="8" t="s">
        <v>183</v>
      </c>
      <c r="Q116" s="28" t="s">
        <v>151</v>
      </c>
      <c r="S116" s="15"/>
      <c r="T116" s="27">
        <v>1</v>
      </c>
      <c r="U116" s="8" t="s">
        <v>178</v>
      </c>
      <c r="V116" s="8" t="s">
        <v>179</v>
      </c>
      <c r="W116" s="28" t="s">
        <v>151</v>
      </c>
    </row>
    <row r="117" spans="14:23" x14ac:dyDescent="0.3">
      <c r="N117" s="27">
        <v>2</v>
      </c>
      <c r="O117" s="8" t="s">
        <v>184</v>
      </c>
      <c r="P117" s="8" t="s">
        <v>4</v>
      </c>
      <c r="Q117" s="28" t="s">
        <v>33</v>
      </c>
      <c r="S117" s="15"/>
      <c r="T117" s="27">
        <v>2</v>
      </c>
      <c r="U117" s="8" t="s">
        <v>160</v>
      </c>
      <c r="V117" s="8" t="s">
        <v>161</v>
      </c>
      <c r="W117" s="28" t="s">
        <v>33</v>
      </c>
    </row>
    <row r="118" spans="14:23" x14ac:dyDescent="0.3">
      <c r="N118" s="27">
        <v>3</v>
      </c>
      <c r="O118" s="8" t="s">
        <v>185</v>
      </c>
      <c r="P118" s="8" t="s">
        <v>186</v>
      </c>
      <c r="Q118" s="28" t="s">
        <v>83</v>
      </c>
      <c r="S118" s="15"/>
      <c r="T118" s="27">
        <v>3</v>
      </c>
      <c r="U118" s="8" t="s">
        <v>158</v>
      </c>
      <c r="V118" s="8" t="s">
        <v>159</v>
      </c>
      <c r="W118" s="28" t="s">
        <v>33</v>
      </c>
    </row>
    <row r="119" spans="14:23" ht="15" thickBot="1" x14ac:dyDescent="0.35">
      <c r="N119" s="36">
        <v>4</v>
      </c>
      <c r="O119" s="11" t="s">
        <v>182</v>
      </c>
      <c r="P119" s="11" t="s">
        <v>187</v>
      </c>
      <c r="Q119" s="37" t="s">
        <v>151</v>
      </c>
      <c r="S119" s="15"/>
      <c r="T119" s="29">
        <v>4</v>
      </c>
      <c r="U119" s="17"/>
      <c r="V119" s="17"/>
      <c r="W119" s="30"/>
    </row>
    <row r="120" spans="14:23" ht="15" thickBot="1" x14ac:dyDescent="0.35">
      <c r="N120" s="15"/>
      <c r="O120" s="41" t="s">
        <v>172</v>
      </c>
      <c r="P120" s="2" t="s">
        <v>204</v>
      </c>
      <c r="Q120" s="39" t="s">
        <v>225</v>
      </c>
      <c r="S120" s="15"/>
    </row>
    <row r="121" spans="14:23" x14ac:dyDescent="0.3">
      <c r="N121" s="25"/>
      <c r="O121" s="5" t="s">
        <v>49</v>
      </c>
      <c r="P121" s="5" t="s">
        <v>50</v>
      </c>
      <c r="Q121" s="26" t="s">
        <v>51</v>
      </c>
      <c r="S121" s="15"/>
    </row>
    <row r="122" spans="14:23" x14ac:dyDescent="0.3">
      <c r="N122" s="27">
        <v>1</v>
      </c>
      <c r="O122" s="8" t="s">
        <v>173</v>
      </c>
      <c r="P122" s="8" t="s">
        <v>174</v>
      </c>
      <c r="Q122" s="28" t="s">
        <v>96</v>
      </c>
      <c r="S122" s="15"/>
    </row>
    <row r="123" spans="14:23" x14ac:dyDescent="0.3">
      <c r="N123" s="27">
        <v>2</v>
      </c>
      <c r="O123" s="8" t="s">
        <v>175</v>
      </c>
      <c r="P123" s="8" t="s">
        <v>176</v>
      </c>
      <c r="Q123" s="28" t="s">
        <v>151</v>
      </c>
      <c r="S123" s="15"/>
    </row>
    <row r="124" spans="14:23" x14ac:dyDescent="0.3">
      <c r="N124" s="27">
        <v>3</v>
      </c>
      <c r="O124" s="8"/>
      <c r="P124" s="8"/>
      <c r="Q124" s="28"/>
      <c r="S124" s="15"/>
    </row>
    <row r="125" spans="14:23" ht="15" thickBot="1" x14ac:dyDescent="0.35">
      <c r="N125" s="29">
        <v>4</v>
      </c>
      <c r="O125" s="17"/>
      <c r="P125" s="17"/>
      <c r="Q125" s="30"/>
      <c r="S125" s="15"/>
    </row>
    <row r="126" spans="14:23" ht="15" thickTop="1" x14ac:dyDescent="0.3">
      <c r="S126" s="15"/>
    </row>
    <row r="127" spans="14:23" ht="15" thickBot="1" x14ac:dyDescent="0.35">
      <c r="S127" s="15"/>
    </row>
    <row r="128" spans="14:23" ht="15.6" thickTop="1" thickBot="1" x14ac:dyDescent="0.35">
      <c r="N128" s="40" t="s">
        <v>62</v>
      </c>
      <c r="O128" s="23"/>
      <c r="P128" s="23" t="s">
        <v>204</v>
      </c>
      <c r="Q128" s="24" t="s">
        <v>225</v>
      </c>
      <c r="S128" s="15"/>
      <c r="T128" s="40" t="s">
        <v>62</v>
      </c>
      <c r="U128" s="23"/>
      <c r="V128" s="23" t="s">
        <v>204</v>
      </c>
      <c r="W128" s="24" t="s">
        <v>225</v>
      </c>
    </row>
    <row r="129" spans="14:23" x14ac:dyDescent="0.3">
      <c r="N129" s="25"/>
      <c r="O129" s="5" t="s">
        <v>49</v>
      </c>
      <c r="P129" s="5" t="s">
        <v>50</v>
      </c>
      <c r="Q129" s="26" t="s">
        <v>51</v>
      </c>
      <c r="S129" s="15"/>
      <c r="T129" s="25"/>
      <c r="U129" s="5" t="s">
        <v>49</v>
      </c>
      <c r="V129" s="5" t="s">
        <v>50</v>
      </c>
      <c r="W129" s="26" t="s">
        <v>51</v>
      </c>
    </row>
    <row r="130" spans="14:23" x14ac:dyDescent="0.3">
      <c r="N130" s="27">
        <v>1</v>
      </c>
      <c r="O130" s="8" t="s">
        <v>188</v>
      </c>
      <c r="P130" s="8" t="s">
        <v>189</v>
      </c>
      <c r="Q130" s="28" t="s">
        <v>190</v>
      </c>
      <c r="S130" s="15"/>
      <c r="T130" s="27">
        <v>1</v>
      </c>
      <c r="U130" s="8" t="s">
        <v>193</v>
      </c>
      <c r="V130" s="8" t="s">
        <v>194</v>
      </c>
      <c r="W130" s="28" t="s">
        <v>190</v>
      </c>
    </row>
    <row r="131" spans="14:23" x14ac:dyDescent="0.3">
      <c r="N131" s="27">
        <v>2</v>
      </c>
      <c r="O131" s="8" t="s">
        <v>191</v>
      </c>
      <c r="P131" s="8" t="s">
        <v>192</v>
      </c>
      <c r="Q131" s="28" t="s">
        <v>83</v>
      </c>
      <c r="S131" s="15"/>
      <c r="T131" s="27">
        <v>2</v>
      </c>
      <c r="U131" s="8" t="s">
        <v>195</v>
      </c>
      <c r="V131" s="8" t="s">
        <v>196</v>
      </c>
      <c r="W131" s="28" t="s">
        <v>197</v>
      </c>
    </row>
    <row r="132" spans="14:23" x14ac:dyDescent="0.3">
      <c r="N132" s="27">
        <v>3</v>
      </c>
      <c r="O132" s="8"/>
      <c r="P132" s="8"/>
      <c r="Q132" s="28"/>
      <c r="S132" s="15"/>
      <c r="T132" s="27">
        <v>3</v>
      </c>
      <c r="U132" s="8"/>
      <c r="V132" s="8"/>
      <c r="W132" s="28"/>
    </row>
    <row r="133" spans="14:23" ht="15" thickBot="1" x14ac:dyDescent="0.35">
      <c r="N133" s="29">
        <v>4</v>
      </c>
      <c r="O133" s="17"/>
      <c r="P133" s="17"/>
      <c r="Q133" s="30"/>
      <c r="S133" s="15"/>
      <c r="T133" s="29">
        <v>4</v>
      </c>
      <c r="U133" s="17"/>
      <c r="V133" s="17"/>
      <c r="W133" s="30"/>
    </row>
    <row r="134" spans="14:23" ht="15" thickTop="1" x14ac:dyDescent="0.3">
      <c r="S134" s="15"/>
    </row>
    <row r="135" spans="14:23" ht="15" thickBot="1" x14ac:dyDescent="0.35">
      <c r="S135" s="15"/>
    </row>
    <row r="136" spans="14:23" ht="15" thickBot="1" x14ac:dyDescent="0.35">
      <c r="N136" s="53"/>
      <c r="O136" s="54" t="s">
        <v>229</v>
      </c>
      <c r="P136" s="55" t="s">
        <v>230</v>
      </c>
      <c r="S136" s="15"/>
      <c r="T136" s="53"/>
      <c r="U136" s="54" t="s">
        <v>229</v>
      </c>
      <c r="V136" s="55" t="s">
        <v>230</v>
      </c>
    </row>
    <row r="137" spans="14:23" x14ac:dyDescent="0.3">
      <c r="N137" s="56" t="s">
        <v>45</v>
      </c>
      <c r="O137" s="57">
        <f>1+6+2+5+1+3+1</f>
        <v>19</v>
      </c>
      <c r="P137" s="58">
        <f>1+4+1+5+1+2+1</f>
        <v>15</v>
      </c>
      <c r="S137" s="15"/>
      <c r="T137" s="56" t="s">
        <v>45</v>
      </c>
      <c r="U137" s="57">
        <f>1+1+1+2</f>
        <v>5</v>
      </c>
      <c r="V137" s="58">
        <f>1+0+4</f>
        <v>5</v>
      </c>
    </row>
    <row r="138" spans="14:23" x14ac:dyDescent="0.3">
      <c r="N138" s="59" t="s">
        <v>46</v>
      </c>
      <c r="O138" s="52">
        <f>7+4+3+3</f>
        <v>17</v>
      </c>
      <c r="P138" s="60">
        <f>7+3+2+2</f>
        <v>14</v>
      </c>
      <c r="S138" s="15"/>
      <c r="T138" s="59" t="s">
        <v>46</v>
      </c>
      <c r="U138" s="52">
        <f>1+6</f>
        <v>7</v>
      </c>
      <c r="V138" s="60">
        <f>6</f>
        <v>6</v>
      </c>
    </row>
    <row r="139" spans="14:23" x14ac:dyDescent="0.3">
      <c r="N139" s="59" t="s">
        <v>231</v>
      </c>
      <c r="O139" s="52">
        <f>4+1+6+4</f>
        <v>15</v>
      </c>
      <c r="P139" s="60">
        <f>3+1+6+3</f>
        <v>13</v>
      </c>
      <c r="S139" s="15"/>
      <c r="T139" s="59" t="s">
        <v>231</v>
      </c>
      <c r="U139" s="52">
        <f>3+2+3</f>
        <v>8</v>
      </c>
      <c r="V139" s="60">
        <f>2+1+2</f>
        <v>5</v>
      </c>
    </row>
    <row r="140" spans="14:23" x14ac:dyDescent="0.3">
      <c r="N140" s="59" t="s">
        <v>232</v>
      </c>
      <c r="O140" s="52">
        <f>2+3+5+2</f>
        <v>12</v>
      </c>
      <c r="P140" s="60">
        <f>1+2+4+1</f>
        <v>8</v>
      </c>
      <c r="S140" s="15"/>
      <c r="T140" s="59" t="s">
        <v>232</v>
      </c>
      <c r="U140" s="52">
        <f>1+1+3</f>
        <v>5</v>
      </c>
      <c r="V140" s="60">
        <f>4</f>
        <v>4</v>
      </c>
    </row>
    <row r="141" spans="14:23" ht="15" thickBot="1" x14ac:dyDescent="0.35">
      <c r="N141" s="61" t="s">
        <v>62</v>
      </c>
      <c r="O141" s="62">
        <v>2</v>
      </c>
      <c r="P141" s="63">
        <v>1</v>
      </c>
      <c r="S141" s="15"/>
      <c r="T141" s="61" t="s">
        <v>62</v>
      </c>
      <c r="U141" s="62">
        <v>2</v>
      </c>
      <c r="V141" s="63">
        <v>1</v>
      </c>
    </row>
    <row r="142" spans="14:23" x14ac:dyDescent="0.3">
      <c r="N142" s="86" t="s">
        <v>216</v>
      </c>
      <c r="O142" s="84">
        <f>SUM(O137:O141)</f>
        <v>65</v>
      </c>
      <c r="P142" s="88">
        <f>SUM(P137:P141)</f>
        <v>51</v>
      </c>
      <c r="S142" s="15"/>
      <c r="T142" s="86" t="s">
        <v>216</v>
      </c>
      <c r="U142" s="84">
        <f>SUM(U137:U141)</f>
        <v>27</v>
      </c>
      <c r="V142" s="88">
        <f>SUM(V137:V141)</f>
        <v>21</v>
      </c>
    </row>
    <row r="143" spans="14:23" ht="15" thickBot="1" x14ac:dyDescent="0.35">
      <c r="N143" s="87"/>
      <c r="O143" s="85"/>
      <c r="P143" s="89"/>
      <c r="S143" s="15"/>
      <c r="T143" s="87"/>
      <c r="U143" s="85"/>
      <c r="V143" s="89"/>
    </row>
    <row r="144" spans="14:23" x14ac:dyDescent="0.3">
      <c r="S144" s="15"/>
    </row>
    <row r="145" spans="16:21" x14ac:dyDescent="0.3">
      <c r="S145" s="51"/>
    </row>
    <row r="146" spans="16:21" ht="15" thickBot="1" x14ac:dyDescent="0.35">
      <c r="S146" s="51"/>
    </row>
    <row r="147" spans="16:21" x14ac:dyDescent="0.3">
      <c r="P147" s="78" t="s">
        <v>233</v>
      </c>
      <c r="Q147" s="79"/>
      <c r="R147" s="79"/>
      <c r="S147" s="79"/>
      <c r="T147" s="79"/>
      <c r="U147" s="80"/>
    </row>
    <row r="148" spans="16:21" x14ac:dyDescent="0.3">
      <c r="P148" s="81"/>
      <c r="Q148" s="82"/>
      <c r="R148" s="82"/>
      <c r="S148" s="82"/>
      <c r="T148" s="82"/>
      <c r="U148" s="83"/>
    </row>
    <row r="149" spans="16:21" x14ac:dyDescent="0.3">
      <c r="P149" s="81"/>
      <c r="Q149" s="82"/>
      <c r="R149" s="82"/>
      <c r="S149" s="82"/>
      <c r="T149" s="82"/>
      <c r="U149" s="83"/>
    </row>
    <row r="150" spans="16:21" x14ac:dyDescent="0.3">
      <c r="P150" s="81"/>
      <c r="Q150" s="82"/>
      <c r="R150" s="82"/>
      <c r="S150" s="82"/>
      <c r="T150" s="82"/>
      <c r="U150" s="83"/>
    </row>
    <row r="151" spans="16:21" x14ac:dyDescent="0.3">
      <c r="P151" s="64" t="s">
        <v>234</v>
      </c>
      <c r="Q151" s="65"/>
      <c r="R151" s="68"/>
      <c r="S151" s="69"/>
      <c r="T151" s="65" t="s">
        <v>235</v>
      </c>
      <c r="U151" s="74"/>
    </row>
    <row r="152" spans="16:21" x14ac:dyDescent="0.3">
      <c r="P152" s="64"/>
      <c r="Q152" s="65"/>
      <c r="R152" s="70"/>
      <c r="S152" s="71"/>
      <c r="T152" s="65"/>
      <c r="U152" s="74"/>
    </row>
    <row r="153" spans="16:21" ht="15" thickBot="1" x14ac:dyDescent="0.35">
      <c r="P153" s="66"/>
      <c r="Q153" s="67"/>
      <c r="R153" s="72"/>
      <c r="S153" s="73"/>
      <c r="T153" s="67"/>
      <c r="U153" s="75"/>
    </row>
  </sheetData>
  <mergeCells count="22">
    <mergeCell ref="V142:V143"/>
    <mergeCell ref="A1:J2"/>
    <mergeCell ref="G3:J4"/>
    <mergeCell ref="A3:D4"/>
    <mergeCell ref="N1:W2"/>
    <mergeCell ref="N3:Q4"/>
    <mergeCell ref="T3:W4"/>
    <mergeCell ref="P151:Q153"/>
    <mergeCell ref="R151:S153"/>
    <mergeCell ref="T151:U153"/>
    <mergeCell ref="B47:C47"/>
    <mergeCell ref="H47:I47"/>
    <mergeCell ref="C51:H54"/>
    <mergeCell ref="G55:H57"/>
    <mergeCell ref="C55:D57"/>
    <mergeCell ref="E55:F57"/>
    <mergeCell ref="U142:U143"/>
    <mergeCell ref="T142:T143"/>
    <mergeCell ref="P142:P143"/>
    <mergeCell ref="O142:O143"/>
    <mergeCell ref="N142:N143"/>
    <mergeCell ref="P147:U1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 G</dc:creator>
  <cp:lastModifiedBy>Pascal MONTIEGE</cp:lastModifiedBy>
  <dcterms:created xsi:type="dcterms:W3CDTF">2026-10-11T08:16:14Z</dcterms:created>
  <dcterms:modified xsi:type="dcterms:W3CDTF">2026-10-14T06:57:12Z</dcterms:modified>
</cp:coreProperties>
</file>